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Form - C&amp;C" sheetId="1" r:id="rId1"/>
    <sheet name="Input Sheet - C &amp;C" sheetId="2" r:id="rId2"/>
  </sheets>
  <definedNames/>
  <calcPr fullCalcOnLoad="1"/>
</workbook>
</file>

<file path=xl/sharedStrings.xml><?xml version="1.0" encoding="utf-8"?>
<sst xmlns="http://schemas.openxmlformats.org/spreadsheetml/2006/main" count="143" uniqueCount="106">
  <si>
    <t>DATA INPUT SHEET (FOR CHANGE AND CORRECTION IN PAN)</t>
  </si>
  <si>
    <t>Request For New PAN Card or / And Changes Or Correction in PAN Data</t>
  </si>
  <si>
    <r>
      <t xml:space="preserve">Pemanent Account Number             </t>
    </r>
    <r>
      <rPr>
        <sz val="12"/>
        <rFont val="Arial"/>
        <family val="2"/>
      </rPr>
      <t>Enter Here</t>
    </r>
  </si>
  <si>
    <t xml:space="preserve">Only ' individuals' </t>
  </si>
  <si>
    <t>Permanent Account Number (PAN)</t>
  </si>
  <si>
    <t xml:space="preserve">to affix recent </t>
  </si>
  <si>
    <t>photograph</t>
  </si>
  <si>
    <t xml:space="preserve">Change of Name ?                                 </t>
  </si>
  <si>
    <t>Prefix</t>
  </si>
  <si>
    <t>Last Name / Surname</t>
  </si>
  <si>
    <t>First Name</t>
  </si>
  <si>
    <t>Middle Name</t>
  </si>
  <si>
    <t>Name on PAN Card</t>
  </si>
  <si>
    <t xml:space="preserve">Change of Father's Name?                                        </t>
  </si>
  <si>
    <t>Change Birth Date ?</t>
  </si>
  <si>
    <t>Date of Birth Incorporation / Agreement / Partnership or Trust Deed / Formation of Body of Indviduals / Association of Persons (DOB)</t>
  </si>
  <si>
    <t>Enter Date(Without any Space) Here</t>
  </si>
  <si>
    <t>(3.5cm x 2.5cm)</t>
  </si>
  <si>
    <t>Please read Instructions ' f ' &amp; ' g ' for selecting boxes on left margin of this form</t>
  </si>
  <si>
    <r>
      <t xml:space="preserve">Change of Gender                </t>
    </r>
    <r>
      <rPr>
        <sz val="10"/>
        <rFont val="Arial"/>
        <family val="2"/>
      </rPr>
      <t xml:space="preserve">  </t>
    </r>
  </si>
  <si>
    <t>Gender</t>
  </si>
  <si>
    <t>Signature/Left Thumb Impression</t>
  </si>
  <si>
    <r>
      <t xml:space="preserve">Photo Mismatch                     </t>
    </r>
    <r>
      <rPr>
        <sz val="12"/>
        <rFont val="Arial"/>
        <family val="2"/>
      </rPr>
      <t xml:space="preserve"> </t>
    </r>
  </si>
  <si>
    <t>across the Photo</t>
  </si>
  <si>
    <t>Signature Mismatch</t>
  </si>
  <si>
    <r>
      <rPr>
        <b/>
        <sz val="10"/>
        <rFont val="Arial"/>
        <family val="2"/>
      </rPr>
      <t>Full Name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 Full expanded name to be mentioned as appearing in proof of identity/address documents: Initials are not permitted)</t>
    </r>
  </si>
  <si>
    <t xml:space="preserve">Please select title, </t>
  </si>
  <si>
    <t>P</t>
  </si>
  <si>
    <t>as applicable</t>
  </si>
  <si>
    <t>Shri</t>
  </si>
  <si>
    <t>Smt</t>
  </si>
  <si>
    <t>Kumari</t>
  </si>
  <si>
    <t>M/s</t>
  </si>
  <si>
    <t xml:space="preserve">Change of Address for Communication     </t>
  </si>
  <si>
    <t xml:space="preserve">Address for Communication                     </t>
  </si>
  <si>
    <t>Office Name</t>
  </si>
  <si>
    <t>Flat No.</t>
  </si>
  <si>
    <t>Premises Name</t>
  </si>
  <si>
    <t>Road/Street/Lane</t>
  </si>
  <si>
    <t>Area/Locality</t>
  </si>
  <si>
    <t>Town / City</t>
  </si>
  <si>
    <t>State</t>
  </si>
  <si>
    <t>Pin</t>
  </si>
  <si>
    <t>Country</t>
  </si>
  <si>
    <t xml:space="preserve">If Your Desire to Change other address, also </t>
  </si>
  <si>
    <t>Change Telephone No. or Email ID</t>
  </si>
  <si>
    <t>Country Code</t>
  </si>
  <si>
    <t>STD Code</t>
  </si>
  <si>
    <t>Tel No./Mob No.</t>
  </si>
  <si>
    <t>Email ID</t>
  </si>
  <si>
    <t>Do you Have Aadhaar Number ?</t>
  </si>
  <si>
    <t>Aadhaar Number</t>
  </si>
  <si>
    <t xml:space="preserve">Any Other PAN's Alloted to You </t>
  </si>
  <si>
    <t>PAN 1</t>
  </si>
  <si>
    <t>PAN 2</t>
  </si>
  <si>
    <t>PAN 3</t>
  </si>
  <si>
    <t>PAN 4</t>
  </si>
  <si>
    <t>Change Verification Details?</t>
  </si>
  <si>
    <t>Full Name</t>
  </si>
  <si>
    <t>Capacity</t>
  </si>
  <si>
    <t>No.of Proof's</t>
  </si>
  <si>
    <t>Place</t>
  </si>
  <si>
    <t>Verified Date ( Without any Space in Between)</t>
  </si>
  <si>
    <t>Name you would like it printed on the PAN Card</t>
  </si>
  <si>
    <t>Father's Name ( Only Individual applicants : Even Married women should give father's name only)</t>
  </si>
  <si>
    <t>Date of Birth / Incorporation / Agreement / Partnership or Trust Deed / Formation of Body of Individuals/ Association of Persons</t>
  </si>
  <si>
    <t>Day</t>
  </si>
  <si>
    <t>Month</t>
  </si>
  <si>
    <t>Year</t>
  </si>
  <si>
    <t>-</t>
  </si>
  <si>
    <t>D</t>
  </si>
  <si>
    <t>M</t>
  </si>
  <si>
    <t>Y</t>
  </si>
  <si>
    <t>Gender ( for ' individual ' applicant only)</t>
  </si>
  <si>
    <t>Male</t>
  </si>
  <si>
    <t>Female</t>
  </si>
  <si>
    <t>(Please Tick as applicable)</t>
  </si>
  <si>
    <t xml:space="preserve"> Photo Mismatch</t>
  </si>
  <si>
    <r>
      <t>Address for Communication</t>
    </r>
    <r>
      <rPr>
        <sz val="10"/>
        <rFont val="Arial"/>
        <family val="2"/>
      </rPr>
      <t xml:space="preserve"> </t>
    </r>
  </si>
  <si>
    <t>Residence</t>
  </si>
  <si>
    <t>Office</t>
  </si>
  <si>
    <t>Name of Office</t>
  </si>
  <si>
    <t>Flat/Door/BlockNo.</t>
  </si>
  <si>
    <t>Name of Premises/Building/Village</t>
  </si>
  <si>
    <t>Road/Street/Lane/Post Office</t>
  </si>
  <si>
    <t>Area/Locality/Taluka/Sub-Division</t>
  </si>
  <si>
    <t>Town/City/District</t>
  </si>
  <si>
    <t>State/Union Territory</t>
  </si>
  <si>
    <t>Pin Code/Zip Code</t>
  </si>
  <si>
    <t>Country Name</t>
  </si>
  <si>
    <t>If you desire to update your other address also, give required details in additional sheet.</t>
  </si>
  <si>
    <t>Telephone Number &amp; Email ID Details</t>
  </si>
  <si>
    <t>Area/STD Code</t>
  </si>
  <si>
    <t>Telephone/Mobile Number</t>
  </si>
  <si>
    <t>Area /STD Code</t>
  </si>
  <si>
    <t>AADHAAR number (if Alloted)</t>
  </si>
  <si>
    <t>Mention other Permanent Account Numbers (PANs) inadvertently alloted to you</t>
  </si>
  <si>
    <t>Verification</t>
  </si>
  <si>
    <t>I/We</t>
  </si>
  <si>
    <t>the applicant, ihte capacity of</t>
  </si>
  <si>
    <t>do hereby declare that what is stated above is true to the best of my/our information and belief.</t>
  </si>
  <si>
    <t xml:space="preserve"> I/ We  have enclosed </t>
  </si>
  <si>
    <t>(Number of Documents) in support of proposed changes/corrections.</t>
  </si>
  <si>
    <t xml:space="preserve">Date </t>
  </si>
  <si>
    <t xml:space="preserve">Signature/Left thumb impression of </t>
  </si>
  <si>
    <t>Applicant  ( inside the box)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</si>
</sst>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"/>
      <color rgb="FF00000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rgb="FF3366FF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6"/>
      <name val="Noto Sans Symbols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6"/>
      <name val="Noto Sans Symbols"/>
      <family val="2"/>
    </font>
    <font>
      <b/>
      <sz val="9"/>
      <name val="Arial"/>
      <family val="2"/>
    </font>
    <font>
      <u val="single"/>
      <sz val="10"/>
      <color rgb="FF0000FF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/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1" fillId="0" borderId="5" xfId="0" applyFont="1" applyBorder="1"/>
    <xf numFmtId="0" fontId="6" fillId="0" borderId="6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8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4" fillId="0" borderId="19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1" fillId="0" borderId="18" xfId="0" applyFont="1" applyBorder="1"/>
    <xf numFmtId="0" fontId="1" fillId="0" borderId="8" xfId="0" applyFont="1" applyBorder="1"/>
    <xf numFmtId="0" fontId="1" fillId="0" borderId="7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15" fillId="0" borderId="0" xfId="0" applyFont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7" fillId="0" borderId="13" xfId="0" applyFont="1" applyBorder="1" applyAlignment="1">
      <alignment/>
    </xf>
    <xf numFmtId="1" fontId="1" fillId="0" borderId="17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1" fillId="0" borderId="27" xfId="0" applyFont="1" applyBorder="1"/>
    <xf numFmtId="0" fontId="1" fillId="0" borderId="28" xfId="0" applyFont="1" applyBorder="1"/>
    <xf numFmtId="0" fontId="9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2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7" fillId="0" borderId="26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2143125</xdr:colOff>
      <xdr:row>3</xdr:row>
      <xdr:rowOff>47625</xdr:rowOff>
    </xdr:from>
    <xdr:to>
      <xdr:col>1</xdr:col>
      <xdr:colOff>2409825</xdr:colOff>
      <xdr:row>3</xdr:row>
      <xdr:rowOff>161925</xdr:rowOff>
    </xdr:to>
    <xdr:sp>
      <xdr:nvSpPr>
        <xdr:cNvPr id="3" name="Shape 3"/>
        <xdr:cNvSpPr/>
      </xdr:nvSpPr>
      <xdr:spPr>
        <a:xfrm>
          <a:off x="2324100" y="542925"/>
          <a:ext cx="266700" cy="1143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txBody>
        <a:bodyPr anchorCtr="0" anchor="ctr" bIns="91425" lIns="91425" rIns="91425" wrap="square" tIns="91425">
          <a:noAutofit/>
        </a:bodyPr>
        <a:lstStyle/>
        <a:p>
          <a:pPr lv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BA1000"/>
  <sheetViews>
    <sheetView showGridLines="0" tabSelected="1" workbookViewId="0" topLeftCell="A1"/>
  </sheetViews>
  <sheetFormatPr defaultColWidth="14.421875" defaultRowHeight="15" customHeight="1"/>
  <cols>
    <col min="1" max="1" width="5.57421875" style="0" customWidth="1"/>
    <col min="2" max="2" width="1.7109375" style="0" customWidth="1"/>
    <col min="3" max="3" width="3.57421875" style="0" customWidth="1"/>
    <col min="4" max="17" width="3.421875" style="0" customWidth="1"/>
    <col min="18" max="18" width="3.7109375" style="0" customWidth="1"/>
    <col min="19" max="19" width="3.57421875" style="0" customWidth="1"/>
    <col min="20" max="21" width="3.421875" style="0" customWidth="1"/>
    <col min="22" max="22" width="3.57421875" style="0" customWidth="1"/>
    <col min="23" max="23" width="3.421875" style="0" customWidth="1"/>
    <col min="24" max="30" width="3.57421875" style="0" customWidth="1"/>
    <col min="31" max="31" width="3.7109375" style="0" customWidth="1"/>
    <col min="32" max="34" width="3.57421875" style="0" customWidth="1"/>
    <col min="35" max="43" width="3.421875" style="0" customWidth="1"/>
    <col min="44" max="44" width="2.00390625" style="0" customWidth="1"/>
    <col min="45" max="53" width="9.140625" style="0" customWidth="1"/>
  </cols>
  <sheetData>
    <row r="1" spans="1:53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9" customHeight="1">
      <c r="A2" s="1"/>
      <c r="B2" s="2"/>
      <c r="C2" s="2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"/>
      <c r="AJ2" s="3"/>
      <c r="AK2" s="3"/>
      <c r="AL2" s="3"/>
      <c r="AM2" s="3"/>
      <c r="AN2" s="3"/>
      <c r="AO2" s="3"/>
      <c r="AP2" s="3"/>
      <c r="AQ2" s="5"/>
      <c r="AR2" s="5"/>
      <c r="AS2" s="1"/>
      <c r="AT2" s="1"/>
      <c r="AU2" s="1"/>
      <c r="AV2" s="1"/>
      <c r="AW2" s="1"/>
      <c r="AX2" s="1"/>
      <c r="AY2" s="1"/>
      <c r="AZ2" s="1"/>
      <c r="BA2" s="1"/>
    </row>
    <row r="3" spans="1:53" ht="15" customHeight="1">
      <c r="A3" s="1"/>
      <c r="B3" s="7"/>
      <c r="C3" s="7"/>
      <c r="D3" s="2"/>
      <c r="E3" s="3"/>
      <c r="F3" s="3"/>
      <c r="G3" s="3"/>
      <c r="H3" s="3"/>
      <c r="I3" s="5"/>
      <c r="J3" s="1"/>
      <c r="K3" s="8"/>
      <c r="L3" s="1"/>
      <c r="M3" s="9" t="s">
        <v>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7"/>
      <c r="AJ3" s="1"/>
      <c r="AK3" s="2"/>
      <c r="AL3" s="3"/>
      <c r="AM3" s="3"/>
      <c r="AN3" s="3"/>
      <c r="AO3" s="3"/>
      <c r="AP3" s="5"/>
      <c r="AQ3" s="8"/>
      <c r="AR3" s="8"/>
      <c r="AS3" s="1"/>
      <c r="AT3" s="1"/>
      <c r="AU3" s="1"/>
      <c r="AV3" s="1"/>
      <c r="AW3" s="1"/>
      <c r="AX3" s="1"/>
      <c r="AY3" s="1"/>
      <c r="AZ3" s="1"/>
      <c r="BA3" s="1"/>
    </row>
    <row r="4" spans="1:53" ht="12.75" customHeight="1">
      <c r="A4" s="1"/>
      <c r="B4" s="7"/>
      <c r="C4" s="7"/>
      <c r="D4" s="7"/>
      <c r="E4" s="1"/>
      <c r="F4" s="1"/>
      <c r="G4" s="1"/>
      <c r="H4" s="1"/>
      <c r="I4" s="8"/>
      <c r="J4" s="1"/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7"/>
      <c r="AJ4" s="1"/>
      <c r="AK4" s="7"/>
      <c r="AL4" s="1"/>
      <c r="AM4" s="1"/>
      <c r="AN4" s="1"/>
      <c r="AO4" s="1"/>
      <c r="AP4" s="8"/>
      <c r="AQ4" s="8"/>
      <c r="AR4" s="8"/>
      <c r="AS4" s="1"/>
      <c r="AT4" s="1"/>
      <c r="AU4" s="1"/>
      <c r="AV4" s="1"/>
      <c r="AW4" s="1"/>
      <c r="AX4" s="1"/>
      <c r="AY4" s="1"/>
      <c r="AZ4" s="1"/>
      <c r="BA4" s="1"/>
    </row>
    <row r="5" spans="1:53" ht="12.75" customHeight="1">
      <c r="A5" s="1"/>
      <c r="B5" s="7"/>
      <c r="C5" s="7"/>
      <c r="D5" s="7"/>
      <c r="E5" s="1"/>
      <c r="F5" s="1"/>
      <c r="G5" s="1"/>
      <c r="H5" s="1"/>
      <c r="I5" s="8"/>
      <c r="J5" s="1"/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7"/>
      <c r="AJ5" s="1"/>
      <c r="AK5" s="7"/>
      <c r="AL5" s="1"/>
      <c r="AM5" s="1"/>
      <c r="AN5" s="1"/>
      <c r="AO5" s="1"/>
      <c r="AP5" s="8"/>
      <c r="AQ5" s="8"/>
      <c r="AR5" s="8"/>
      <c r="AS5" s="1"/>
      <c r="AT5" s="1"/>
      <c r="AU5" s="1"/>
      <c r="AV5" s="1"/>
      <c r="AW5" s="1"/>
      <c r="AX5" s="1"/>
      <c r="AY5" s="1"/>
      <c r="AZ5" s="1"/>
      <c r="BA5" s="1"/>
    </row>
    <row r="6" spans="1:53" ht="14.25" customHeight="1">
      <c r="A6" s="1"/>
      <c r="B6" s="7"/>
      <c r="C6" s="7"/>
      <c r="D6" s="11" t="s">
        <v>3</v>
      </c>
      <c r="I6" s="12"/>
      <c r="J6" s="1"/>
      <c r="K6" s="8"/>
      <c r="L6" s="1"/>
      <c r="M6" s="1"/>
      <c r="N6" s="1"/>
      <c r="O6" s="1"/>
      <c r="P6" s="1"/>
      <c r="Q6" s="14" t="s">
        <v>4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7"/>
      <c r="AJ6" s="1"/>
      <c r="AK6" s="11" t="s">
        <v>3</v>
      </c>
      <c r="AP6" s="12"/>
      <c r="AQ6" s="8"/>
      <c r="AR6" s="8"/>
      <c r="AS6" s="1"/>
      <c r="AT6" s="1"/>
      <c r="AU6" s="1"/>
      <c r="AV6" s="1"/>
      <c r="AW6" s="1"/>
      <c r="AX6" s="1"/>
      <c r="AY6" s="1"/>
      <c r="AZ6" s="1"/>
      <c r="BA6" s="1"/>
    </row>
    <row r="7" spans="1:53" ht="12.75" customHeight="1">
      <c r="A7" s="1"/>
      <c r="B7" s="7"/>
      <c r="C7" s="7"/>
      <c r="D7" s="11" t="s">
        <v>5</v>
      </c>
      <c r="I7" s="12"/>
      <c r="J7" s="1"/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7"/>
      <c r="AJ7" s="1"/>
      <c r="AK7" s="11" t="s">
        <v>5</v>
      </c>
      <c r="AP7" s="12"/>
      <c r="AQ7" s="8"/>
      <c r="AR7" s="8"/>
      <c r="AS7" s="1"/>
      <c r="AT7" s="1"/>
      <c r="AU7" s="1"/>
      <c r="AV7" s="1"/>
      <c r="AW7" s="1"/>
      <c r="AX7" s="1"/>
      <c r="AY7" s="1"/>
      <c r="AZ7" s="1"/>
      <c r="BA7" s="1"/>
    </row>
    <row r="8" spans="1:53" ht="17.25" customHeight="1">
      <c r="A8" s="1"/>
      <c r="B8" s="7"/>
      <c r="C8" s="7"/>
      <c r="D8" s="11" t="s">
        <v>6</v>
      </c>
      <c r="I8" s="12"/>
      <c r="J8" s="1"/>
      <c r="K8" s="8"/>
      <c r="L8" s="1"/>
      <c r="M8" s="1"/>
      <c r="N8" s="1"/>
      <c r="O8" s="1"/>
      <c r="P8" s="1"/>
      <c r="Q8" s="19" t="str">
        <f>LEFT('Input Sheet - C &amp;C'!C4,1)</f>
        <v/>
      </c>
      <c r="R8" s="19" t="str">
        <f>MID('Input Sheet - C &amp;C'!C4,2,1)</f>
        <v/>
      </c>
      <c r="S8" s="19" t="str">
        <f>MID('Input Sheet - C &amp;C'!C4,3,1)</f>
        <v/>
      </c>
      <c r="T8" s="19" t="str">
        <f>MID('Input Sheet - C &amp;C'!C4,4,1)</f>
        <v/>
      </c>
      <c r="U8" s="19" t="str">
        <f>MID('Input Sheet - C &amp;C'!C4,5,1)</f>
        <v/>
      </c>
      <c r="V8" s="19" t="str">
        <f>MID('Input Sheet - C &amp;C'!C4,6,1)</f>
        <v/>
      </c>
      <c r="W8" s="19" t="str">
        <f>MID('Input Sheet - C &amp;C'!C4,7,1)</f>
        <v/>
      </c>
      <c r="X8" s="19" t="str">
        <f>MID('Input Sheet - C &amp;C'!C4,8,1)</f>
        <v/>
      </c>
      <c r="Y8" s="19" t="str">
        <f>MID('Input Sheet - C &amp;C'!C4,9,1)</f>
        <v/>
      </c>
      <c r="Z8" s="19" t="str">
        <f>MID('Input Sheet - C &amp;C'!C4,10,1)</f>
        <v/>
      </c>
      <c r="AA8" s="28" t="str">
        <f>MID('Input Sheet - C &amp;C'!C4,11,1)</f>
        <v/>
      </c>
      <c r="AB8" s="1"/>
      <c r="AC8" s="1"/>
      <c r="AD8" s="1"/>
      <c r="AE8" s="1"/>
      <c r="AF8" s="1"/>
      <c r="AG8" s="1"/>
      <c r="AH8" s="1"/>
      <c r="AI8" s="7"/>
      <c r="AJ8" s="1"/>
      <c r="AK8" s="11" t="s">
        <v>6</v>
      </c>
      <c r="AP8" s="12"/>
      <c r="AQ8" s="8"/>
      <c r="AR8" s="8"/>
      <c r="AS8" s="1"/>
      <c r="AT8" s="1"/>
      <c r="AU8" s="1"/>
      <c r="AV8" s="1"/>
      <c r="AW8" s="1"/>
      <c r="AX8" s="1"/>
      <c r="AY8" s="1"/>
      <c r="AZ8" s="1"/>
      <c r="BA8" s="1"/>
    </row>
    <row r="9" spans="1:53" ht="12.75" customHeight="1">
      <c r="A9" s="1"/>
      <c r="B9" s="7"/>
      <c r="C9" s="7"/>
      <c r="D9" s="11" t="s">
        <v>17</v>
      </c>
      <c r="I9" s="12"/>
      <c r="J9" s="1"/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7"/>
      <c r="AJ9" s="1"/>
      <c r="AK9" s="11" t="s">
        <v>17</v>
      </c>
      <c r="AP9" s="12"/>
      <c r="AQ9" s="8"/>
      <c r="AR9" s="8"/>
      <c r="AS9" s="1"/>
      <c r="AT9" s="1"/>
      <c r="AU9" s="1"/>
      <c r="AV9" s="1"/>
      <c r="AW9" s="1"/>
      <c r="AX9" s="1"/>
      <c r="AY9" s="1"/>
      <c r="AZ9" s="1"/>
      <c r="BA9" s="1"/>
    </row>
    <row r="10" spans="1:53" ht="12.75" customHeight="1">
      <c r="A10" s="1"/>
      <c r="B10" s="7"/>
      <c r="C10" s="7"/>
      <c r="D10" s="7"/>
      <c r="E10" s="1"/>
      <c r="F10" s="1"/>
      <c r="G10" s="1"/>
      <c r="H10" s="1"/>
      <c r="I10" s="8"/>
      <c r="J10" s="1"/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7"/>
      <c r="AJ10" s="1"/>
      <c r="AK10" s="7"/>
      <c r="AL10" s="1"/>
      <c r="AM10" s="1"/>
      <c r="AN10" s="1"/>
      <c r="AO10" s="1"/>
      <c r="AP10" s="8"/>
      <c r="AQ10" s="8"/>
      <c r="AR10" s="8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 customHeight="1">
      <c r="A11" s="1"/>
      <c r="B11" s="7"/>
      <c r="C11" s="7"/>
      <c r="D11" s="7"/>
      <c r="E11" s="1"/>
      <c r="F11" s="1"/>
      <c r="G11" s="1"/>
      <c r="H11" s="1"/>
      <c r="I11" s="8"/>
      <c r="J11" s="1"/>
      <c r="K11" s="8"/>
      <c r="L11" s="1"/>
      <c r="M11" s="31" t="s">
        <v>18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7"/>
      <c r="AJ11" s="1"/>
      <c r="AK11" s="7"/>
      <c r="AL11" s="1"/>
      <c r="AM11" s="1"/>
      <c r="AN11" s="1"/>
      <c r="AO11" s="1"/>
      <c r="AP11" s="8"/>
      <c r="AQ11" s="8"/>
      <c r="AR11" s="8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3.5" customHeight="1">
      <c r="A12" s="1"/>
      <c r="B12" s="7"/>
      <c r="C12" s="7"/>
      <c r="D12" s="32"/>
      <c r="E12" s="33"/>
      <c r="F12" s="33"/>
      <c r="G12" s="33"/>
      <c r="H12" s="33"/>
      <c r="I12" s="34"/>
      <c r="J12" s="1"/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7"/>
      <c r="AJ12" s="1"/>
      <c r="AK12" s="32"/>
      <c r="AL12" s="33"/>
      <c r="AM12" s="33"/>
      <c r="AN12" s="33"/>
      <c r="AO12" s="33"/>
      <c r="AP12" s="34"/>
      <c r="AQ12" s="8"/>
      <c r="AR12" s="8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6.75" customHeight="1">
      <c r="A13" s="1"/>
      <c r="B13" s="7"/>
      <c r="C13" s="32"/>
      <c r="D13" s="33"/>
      <c r="E13" s="33"/>
      <c r="F13" s="33"/>
      <c r="G13" s="33"/>
      <c r="H13" s="33"/>
      <c r="I13" s="33"/>
      <c r="J13" s="33"/>
      <c r="K13" s="3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32"/>
      <c r="AJ13" s="33"/>
      <c r="AK13" s="33"/>
      <c r="AL13" s="33"/>
      <c r="AM13" s="33"/>
      <c r="AN13" s="33"/>
      <c r="AO13" s="33"/>
      <c r="AP13" s="33"/>
      <c r="AQ13" s="34"/>
      <c r="AR13" s="8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 customHeight="1">
      <c r="A14" s="1"/>
      <c r="B14" s="7"/>
      <c r="C14" s="2"/>
      <c r="D14" s="3"/>
      <c r="E14" s="3"/>
      <c r="F14" s="3"/>
      <c r="G14" s="3"/>
      <c r="H14" s="3"/>
      <c r="I14" s="3"/>
      <c r="J14" s="3"/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"/>
      <c r="AJ14" s="3"/>
      <c r="AK14" s="3"/>
      <c r="AL14" s="3"/>
      <c r="AM14" s="3"/>
      <c r="AN14" s="3"/>
      <c r="AO14" s="3"/>
      <c r="AP14" s="3"/>
      <c r="AQ14" s="5"/>
      <c r="AR14" s="8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 customHeight="1">
      <c r="A15" s="1"/>
      <c r="B15" s="7"/>
      <c r="C15" s="7"/>
      <c r="D15" s="1"/>
      <c r="E15" s="1"/>
      <c r="F15" s="1"/>
      <c r="G15" s="1"/>
      <c r="H15" s="1"/>
      <c r="I15" s="1"/>
      <c r="J15" s="1"/>
      <c r="K15" s="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7"/>
      <c r="AJ15" s="1"/>
      <c r="AK15" s="1"/>
      <c r="AL15" s="1"/>
      <c r="AM15" s="1"/>
      <c r="AN15" s="1"/>
      <c r="AO15" s="1"/>
      <c r="AP15" s="1"/>
      <c r="AQ15" s="8"/>
      <c r="AR15" s="8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3.5" customHeight="1">
      <c r="A16" s="1"/>
      <c r="B16" s="7"/>
      <c r="C16" s="32"/>
      <c r="D16" s="33"/>
      <c r="E16" s="33"/>
      <c r="F16" s="33"/>
      <c r="G16" s="33"/>
      <c r="H16" s="33"/>
      <c r="I16" s="33"/>
      <c r="J16" s="33"/>
      <c r="K16" s="3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32"/>
      <c r="AJ16" s="33"/>
      <c r="AK16" s="33"/>
      <c r="AL16" s="33"/>
      <c r="AM16" s="33"/>
      <c r="AN16" s="33"/>
      <c r="AO16" s="33"/>
      <c r="AP16" s="33"/>
      <c r="AQ16" s="34"/>
      <c r="AR16" s="8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1.25" customHeight="1">
      <c r="A17" s="1"/>
      <c r="B17" s="7"/>
      <c r="C17" s="37" t="s">
        <v>21</v>
      </c>
      <c r="D17" s="39"/>
      <c r="E17" s="39"/>
      <c r="F17" s="39"/>
      <c r="G17" s="39"/>
      <c r="H17" s="39"/>
      <c r="I17" s="39"/>
      <c r="J17" s="39"/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41" t="s">
        <v>21</v>
      </c>
      <c r="AJ17" s="39"/>
      <c r="AK17" s="39"/>
      <c r="AL17" s="39"/>
      <c r="AM17" s="39"/>
      <c r="AN17" s="39"/>
      <c r="AO17" s="39"/>
      <c r="AP17" s="39"/>
      <c r="AQ17" s="6"/>
      <c r="AR17" s="8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0.5" customHeight="1">
      <c r="A18" s="1"/>
      <c r="B18" s="7"/>
      <c r="C18" s="43" t="s">
        <v>23</v>
      </c>
      <c r="D18" s="44"/>
      <c r="E18" s="44"/>
      <c r="F18" s="44"/>
      <c r="G18" s="44"/>
      <c r="H18" s="44"/>
      <c r="I18" s="44"/>
      <c r="J18" s="44"/>
      <c r="K18" s="4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46"/>
      <c r="AJ18" s="44"/>
      <c r="AK18" s="44"/>
      <c r="AL18" s="44"/>
      <c r="AM18" s="44"/>
      <c r="AN18" s="44"/>
      <c r="AO18" s="44"/>
      <c r="AP18" s="44"/>
      <c r="AQ18" s="45"/>
      <c r="AR18" s="8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6" customHeight="1">
      <c r="A19" s="1"/>
      <c r="B19" s="7"/>
      <c r="C19" s="47"/>
      <c r="D19" s="47"/>
      <c r="E19" s="47"/>
      <c r="F19" s="47"/>
      <c r="G19" s="47"/>
      <c r="H19" s="47"/>
      <c r="I19" s="47"/>
      <c r="J19" s="47"/>
      <c r="K19" s="4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48"/>
      <c r="AJ19" s="48"/>
      <c r="AK19" s="48"/>
      <c r="AL19" s="48"/>
      <c r="AM19" s="48"/>
      <c r="AN19" s="48"/>
      <c r="AO19" s="48"/>
      <c r="AP19" s="48"/>
      <c r="AQ19" s="48"/>
      <c r="AR19" s="8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20.25" customHeight="1">
      <c r="A20" s="1"/>
      <c r="B20" s="7"/>
      <c r="C20" s="49">
        <f>IF('Input Sheet - C &amp;C'!C7="Yes",'Form - C&amp;C'!K22,0)</f>
        <v>0</v>
      </c>
      <c r="D20" s="50">
        <v>1</v>
      </c>
      <c r="E20" s="51"/>
      <c r="F20" s="52" t="s">
        <v>25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0"/>
      <c r="Y20" s="50"/>
      <c r="Z20" s="50"/>
      <c r="AA20" s="50"/>
      <c r="AB20" s="50"/>
      <c r="AC20" s="50"/>
      <c r="AD20" s="50"/>
      <c r="AE20" s="50"/>
      <c r="AF20" s="53"/>
      <c r="AG20" s="50"/>
      <c r="AH20" s="50"/>
      <c r="AI20" s="50"/>
      <c r="AJ20" s="50"/>
      <c r="AK20" s="50"/>
      <c r="AL20" s="50"/>
      <c r="AM20" s="50"/>
      <c r="AN20" s="50"/>
      <c r="AO20" s="50"/>
      <c r="AP20" s="1"/>
      <c r="AQ20" s="1"/>
      <c r="AR20" s="8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6" customHeight="1">
      <c r="A21" s="1"/>
      <c r="B21" s="7"/>
      <c r="C21" s="1"/>
      <c r="D21" s="50"/>
      <c r="E21" s="51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0"/>
      <c r="Y21" s="50"/>
      <c r="Z21" s="50"/>
      <c r="AA21" s="50"/>
      <c r="AB21" s="50"/>
      <c r="AC21" s="50"/>
      <c r="AD21" s="50"/>
      <c r="AE21" s="50"/>
      <c r="AF21" s="53"/>
      <c r="AG21" s="50"/>
      <c r="AH21" s="50"/>
      <c r="AI21" s="50"/>
      <c r="AJ21" s="50"/>
      <c r="AK21" s="50"/>
      <c r="AL21" s="50"/>
      <c r="AM21" s="50"/>
      <c r="AN21" s="50"/>
      <c r="AO21" s="50"/>
      <c r="AP21" s="1"/>
      <c r="AQ21" s="1"/>
      <c r="AR21" s="8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7.25" customHeight="1">
      <c r="A22" s="1"/>
      <c r="B22" s="7"/>
      <c r="C22" s="1"/>
      <c r="D22" s="50"/>
      <c r="E22" s="50"/>
      <c r="F22" s="54" t="s">
        <v>26</v>
      </c>
      <c r="G22" s="50"/>
      <c r="H22" s="50"/>
      <c r="I22" s="50"/>
      <c r="J22" s="50"/>
      <c r="K22" s="55" t="s">
        <v>27</v>
      </c>
      <c r="L22" s="56" t="s">
        <v>28</v>
      </c>
      <c r="M22" s="50"/>
      <c r="N22" s="50"/>
      <c r="O22" s="50"/>
      <c r="P22" s="57"/>
      <c r="Q22" s="58">
        <f>IF('Input Sheet - C &amp;C'!C8="Shri",'Form - C&amp;C'!K22,0)</f>
        <v>0</v>
      </c>
      <c r="R22" s="59" t="s">
        <v>29</v>
      </c>
      <c r="S22" s="52"/>
      <c r="T22" s="58">
        <f>IF('Input Sheet - C &amp;C'!C8="Smt",'Form - C&amp;C'!K22,0)</f>
        <v>0</v>
      </c>
      <c r="U22" s="59" t="s">
        <v>30</v>
      </c>
      <c r="V22" s="57"/>
      <c r="W22" s="58">
        <f>IF('Input Sheet - C &amp;C'!C8="Kumari",'Form - C&amp;C'!K22,0)</f>
        <v>0</v>
      </c>
      <c r="X22" s="59" t="s">
        <v>31</v>
      </c>
      <c r="Y22" s="57"/>
      <c r="Z22" s="58">
        <f>IF('Input Sheet - C &amp;C'!C8="M/s",'Form - C&amp;C'!K22,0)</f>
        <v>0</v>
      </c>
      <c r="AA22" s="59" t="s">
        <v>32</v>
      </c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1"/>
      <c r="AQ22" s="1"/>
      <c r="AR22" s="8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6" customHeight="1">
      <c r="A23" s="1"/>
      <c r="B23" s="7"/>
      <c r="C23" s="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1"/>
      <c r="AQ23" s="1"/>
      <c r="AR23" s="8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6.5" customHeight="1">
      <c r="A24" s="1"/>
      <c r="B24" s="7"/>
      <c r="C24" s="1"/>
      <c r="D24" s="1"/>
      <c r="E24" s="1"/>
      <c r="F24" s="60" t="s">
        <v>9</v>
      </c>
      <c r="G24" s="28"/>
      <c r="H24" s="28"/>
      <c r="I24" s="28"/>
      <c r="J24" s="28"/>
      <c r="K24" s="28"/>
      <c r="L24" s="61" t="str">
        <f>LEFT('Input Sheet - C &amp;C'!C9,1)</f>
        <v/>
      </c>
      <c r="M24" s="62" t="str">
        <f>MID('Input Sheet - C &amp;C'!C9,2,1)</f>
        <v/>
      </c>
      <c r="N24" s="62" t="str">
        <f>MID('Input Sheet - C &amp;C'!C9,3,1)</f>
        <v/>
      </c>
      <c r="O24" s="62" t="str">
        <f>MID('Input Sheet - C &amp;C'!C9,4,1)</f>
        <v/>
      </c>
      <c r="P24" s="62" t="str">
        <f>MID('Input Sheet - C &amp;C'!C9,5,1)</f>
        <v/>
      </c>
      <c r="Q24" s="62" t="str">
        <f>MID('Input Sheet - C &amp;C'!C9,6,1)</f>
        <v/>
      </c>
      <c r="R24" s="62" t="str">
        <f>MID('Input Sheet - C &amp;C'!C9,7,1)</f>
        <v/>
      </c>
      <c r="S24" s="62" t="str">
        <f>MID('Input Sheet - C &amp;C'!C9,8,1)</f>
        <v/>
      </c>
      <c r="T24" s="62" t="str">
        <f>MID('Input Sheet - C &amp;C'!C9,9,1)</f>
        <v/>
      </c>
      <c r="U24" s="62" t="str">
        <f>MID('Input Sheet - C &amp;C'!C9,10,1)</f>
        <v/>
      </c>
      <c r="V24" s="62" t="str">
        <f>MID('Input Sheet - C &amp;C'!C9,11,1)</f>
        <v/>
      </c>
      <c r="W24" s="62" t="str">
        <f>MID('Input Sheet - C &amp;C'!C9,12,1)</f>
        <v/>
      </c>
      <c r="X24" s="62" t="str">
        <f>MID('Input Sheet - C &amp;C'!C9,13,1)</f>
        <v/>
      </c>
      <c r="Y24" s="62" t="str">
        <f>MID('Input Sheet - C &amp;C'!C9,14,1)</f>
        <v/>
      </c>
      <c r="Z24" s="62" t="str">
        <f>MID('Input Sheet - C &amp;C'!C9,15,1)</f>
        <v/>
      </c>
      <c r="AA24" s="62" t="str">
        <f>MID('Input Sheet - C &amp;C'!C9,16,1)</f>
        <v/>
      </c>
      <c r="AB24" s="62" t="str">
        <f>MID('Input Sheet - C &amp;C'!C9,17,1)</f>
        <v/>
      </c>
      <c r="AC24" s="62" t="str">
        <f>MID('Input Sheet - C &amp;C'!C9,18,1)</f>
        <v/>
      </c>
      <c r="AD24" s="62" t="str">
        <f>MID('Input Sheet - C &amp;C'!C9,19,1)</f>
        <v/>
      </c>
      <c r="AE24" s="62" t="str">
        <f>MID('Input Sheet - C &amp;C'!C9,20,1)</f>
        <v/>
      </c>
      <c r="AF24" s="62" t="str">
        <f>MID('Input Sheet - C &amp;C'!C9,21,1)</f>
        <v/>
      </c>
      <c r="AG24" s="62" t="str">
        <f>MID('Input Sheet - C &amp;C'!C9,22,1)</f>
        <v/>
      </c>
      <c r="AH24" s="62" t="str">
        <f>MID('Input Sheet - C &amp;C'!C9,23,1)</f>
        <v/>
      </c>
      <c r="AI24" s="62" t="str">
        <f>MID('Input Sheet - C &amp;C'!C9,24,1)</f>
        <v/>
      </c>
      <c r="AJ24" s="62" t="str">
        <f>MID('Input Sheet - C &amp;C'!C9,25,1)</f>
        <v/>
      </c>
      <c r="AK24" s="1"/>
      <c r="AL24" s="1"/>
      <c r="AM24" s="1"/>
      <c r="AN24" s="1"/>
      <c r="AO24" s="1"/>
      <c r="AP24" s="1"/>
      <c r="AQ24" s="1"/>
      <c r="AR24" s="8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6.5" customHeight="1">
      <c r="A25" s="1"/>
      <c r="B25" s="7"/>
      <c r="C25" s="1"/>
      <c r="D25" s="1"/>
      <c r="E25" s="1"/>
      <c r="F25" s="64" t="s">
        <v>10</v>
      </c>
      <c r="G25" s="28"/>
      <c r="H25" s="28"/>
      <c r="I25" s="28"/>
      <c r="J25" s="28"/>
      <c r="K25" s="28"/>
      <c r="L25" s="61" t="str">
        <f>LEFT('Input Sheet - C &amp;C'!C10,1)</f>
        <v/>
      </c>
      <c r="M25" s="62" t="str">
        <f>MID('Input Sheet - C &amp;C'!C10,2,1)</f>
        <v/>
      </c>
      <c r="N25" s="62" t="str">
        <f>MID('Input Sheet - C &amp;C'!C10,3,1)</f>
        <v/>
      </c>
      <c r="O25" s="62" t="str">
        <f>MID('Input Sheet - C &amp;C'!C10,4,1)</f>
        <v/>
      </c>
      <c r="P25" s="62" t="str">
        <f>MID('Input Sheet - C &amp;C'!C10,5,1)</f>
        <v/>
      </c>
      <c r="Q25" s="62" t="str">
        <f>MID('Input Sheet - C &amp;C'!C10,6,1)</f>
        <v/>
      </c>
      <c r="R25" s="62" t="str">
        <f>MID('Input Sheet - C &amp;C'!C10,7,1)</f>
        <v/>
      </c>
      <c r="S25" s="62" t="str">
        <f>MID('Input Sheet - C &amp;C'!C10,8,1)</f>
        <v/>
      </c>
      <c r="T25" s="62" t="str">
        <f>MID('Input Sheet - C &amp;C'!C10,9,1)</f>
        <v/>
      </c>
      <c r="U25" s="62" t="str">
        <f>MID('Input Sheet - C &amp;C'!C10,10,1)</f>
        <v/>
      </c>
      <c r="V25" s="62" t="str">
        <f>MID('Input Sheet - C &amp;C'!C10,11,1)</f>
        <v/>
      </c>
      <c r="W25" s="62" t="str">
        <f>MID('Input Sheet - C &amp;C'!C10,12,1)</f>
        <v/>
      </c>
      <c r="X25" s="62" t="str">
        <f>MID('Input Sheet - C &amp;C'!C10,13,1)</f>
        <v/>
      </c>
      <c r="Y25" s="62" t="str">
        <f>MID('Input Sheet - C &amp;C'!C10,14,1)</f>
        <v/>
      </c>
      <c r="Z25" s="62" t="str">
        <f>MID('Input Sheet - C &amp;C'!C10,15,1)</f>
        <v/>
      </c>
      <c r="AA25" s="62" t="str">
        <f>MID('Input Sheet - C &amp;C'!C10,16,1)</f>
        <v/>
      </c>
      <c r="AB25" s="62" t="str">
        <f>MID('Input Sheet - C &amp;C'!C10,17,1)</f>
        <v/>
      </c>
      <c r="AC25" s="62" t="str">
        <f>MID('Input Sheet - C &amp;C'!C10,18,1)</f>
        <v/>
      </c>
      <c r="AD25" s="62" t="str">
        <f>MID('Input Sheet - C &amp;C'!C10,19,1)</f>
        <v/>
      </c>
      <c r="AE25" s="62" t="str">
        <f>MID('Input Sheet - C &amp;C'!C10,20,1)</f>
        <v/>
      </c>
      <c r="AF25" s="62" t="str">
        <f>MID('Input Sheet - C &amp;C'!C10,21,1)</f>
        <v/>
      </c>
      <c r="AG25" s="62" t="str">
        <f>MID('Input Sheet - C &amp;C'!C10,22,1)</f>
        <v/>
      </c>
      <c r="AH25" s="62" t="str">
        <f>MID('Input Sheet - C &amp;C'!C10,23,1)</f>
        <v/>
      </c>
      <c r="AI25" s="62" t="str">
        <f>MID('Input Sheet - C &amp;C'!C10,24,1)</f>
        <v/>
      </c>
      <c r="AJ25" s="62" t="str">
        <f>MID('Input Sheet - C &amp;C'!C10,25,1)</f>
        <v/>
      </c>
      <c r="AK25" s="1"/>
      <c r="AL25" s="1"/>
      <c r="AM25" s="1"/>
      <c r="AN25" s="1"/>
      <c r="AO25" s="1"/>
      <c r="AP25" s="1"/>
      <c r="AQ25" s="1"/>
      <c r="AR25" s="8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6.5" customHeight="1">
      <c r="A26" s="1"/>
      <c r="B26" s="7"/>
      <c r="C26" s="1"/>
      <c r="D26" s="1"/>
      <c r="E26" s="1"/>
      <c r="F26" s="64" t="s">
        <v>11</v>
      </c>
      <c r="G26" s="28"/>
      <c r="H26" s="28"/>
      <c r="I26" s="28"/>
      <c r="J26" s="28"/>
      <c r="K26" s="28"/>
      <c r="L26" s="61" t="str">
        <f>LEFT('Input Sheet - C &amp;C'!C11,1)</f>
        <v/>
      </c>
      <c r="M26" s="62" t="str">
        <f>MID('Input Sheet - C &amp;C'!C11,2,1)</f>
        <v/>
      </c>
      <c r="N26" s="62" t="str">
        <f>MID('Input Sheet - C &amp;C'!C11,3,1)</f>
        <v/>
      </c>
      <c r="O26" s="62" t="str">
        <f>MID('Input Sheet - C &amp;C'!C11,4,1)</f>
        <v/>
      </c>
      <c r="P26" s="62" t="str">
        <f>MID('Input Sheet - C &amp;C'!C11,5,1)</f>
        <v/>
      </c>
      <c r="Q26" s="62" t="str">
        <f>MID('Input Sheet - C &amp;C'!C11,6,1)</f>
        <v/>
      </c>
      <c r="R26" s="62" t="str">
        <f>MID('Input Sheet - C &amp;C'!C11,7,1)</f>
        <v/>
      </c>
      <c r="S26" s="62" t="str">
        <f>MID('Input Sheet - C &amp;C'!C11,8,1)</f>
        <v/>
      </c>
      <c r="T26" s="62" t="str">
        <f>MID('Input Sheet - C &amp;C'!C11,9,1)</f>
        <v/>
      </c>
      <c r="U26" s="62" t="str">
        <f>MID('Input Sheet - C &amp;C'!C11,10,1)</f>
        <v/>
      </c>
      <c r="V26" s="62" t="str">
        <f>MID('Input Sheet - C &amp;C'!C11,11,1)</f>
        <v/>
      </c>
      <c r="W26" s="62" t="str">
        <f>MID('Input Sheet - C &amp;C'!C11,12,1)</f>
        <v/>
      </c>
      <c r="X26" s="62" t="str">
        <f>MID('Input Sheet - C &amp;C'!C11,13,1)</f>
        <v/>
      </c>
      <c r="Y26" s="62" t="str">
        <f>MID('Input Sheet - C &amp;C'!C11,14,1)</f>
        <v/>
      </c>
      <c r="Z26" s="62" t="str">
        <f>MID('Input Sheet - C &amp;C'!C11,15,1)</f>
        <v/>
      </c>
      <c r="AA26" s="62" t="str">
        <f>MID('Input Sheet - C &amp;C'!C11,16,1)</f>
        <v/>
      </c>
      <c r="AB26" s="62" t="str">
        <f>MID('Input Sheet - C &amp;C'!C11,17,1)</f>
        <v/>
      </c>
      <c r="AC26" s="62" t="str">
        <f>MID('Input Sheet - C &amp;C'!C11,18,1)</f>
        <v/>
      </c>
      <c r="AD26" s="62" t="str">
        <f>MID('Input Sheet - C &amp;C'!C11,19,1)</f>
        <v/>
      </c>
      <c r="AE26" s="62" t="str">
        <f>MID('Input Sheet - C &amp;C'!C11,20,1)</f>
        <v/>
      </c>
      <c r="AF26" s="62" t="str">
        <f>MID('Input Sheet - C &amp;C'!C11,21,1)</f>
        <v/>
      </c>
      <c r="AG26" s="62" t="str">
        <f>MID('Input Sheet - C &amp;C'!C11,22,1)</f>
        <v/>
      </c>
      <c r="AH26" s="62" t="str">
        <f>MID('Input Sheet - C &amp;C'!C11,23,1)</f>
        <v/>
      </c>
      <c r="AI26" s="62" t="str">
        <f>MID('Input Sheet - C &amp;C'!C11,24,1)</f>
        <v/>
      </c>
      <c r="AJ26" s="62" t="str">
        <f>MID('Input Sheet - C &amp;C'!C11,25,1)</f>
        <v/>
      </c>
      <c r="AK26" s="1"/>
      <c r="AL26" s="1"/>
      <c r="AM26" s="1"/>
      <c r="AN26" s="1"/>
      <c r="AO26" s="1"/>
      <c r="AP26" s="1"/>
      <c r="AQ26" s="1"/>
      <c r="AR26" s="8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6" customHeight="1">
      <c r="A27" s="1"/>
      <c r="B27" s="7"/>
      <c r="C27" s="1"/>
      <c r="D27" s="1"/>
      <c r="E27" s="1"/>
      <c r="F27" s="81"/>
      <c r="G27" s="82"/>
      <c r="H27" s="82"/>
      <c r="I27" s="82"/>
      <c r="J27" s="82"/>
      <c r="K27" s="1"/>
      <c r="L27" s="1"/>
      <c r="M27" s="1"/>
      <c r="N27" s="1"/>
      <c r="O27" s="1"/>
      <c r="P27" s="1"/>
      <c r="Q27" s="1"/>
      <c r="R27" s="81"/>
      <c r="S27" s="82"/>
      <c r="T27" s="1"/>
      <c r="U27" s="81"/>
      <c r="V27" s="82"/>
      <c r="W27" s="1"/>
      <c r="X27" s="81"/>
      <c r="Y27" s="82"/>
      <c r="Z27" s="81"/>
      <c r="AA27" s="82"/>
      <c r="AB27" s="1"/>
      <c r="AC27" s="1"/>
      <c r="AD27" s="1"/>
      <c r="AE27" s="1"/>
      <c r="AF27" s="1"/>
      <c r="AG27" s="1"/>
      <c r="AH27" s="1"/>
      <c r="AI27" s="83"/>
      <c r="AR27" s="12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1.25" customHeight="1">
      <c r="A28" s="1"/>
      <c r="B28" s="7"/>
      <c r="C28" s="1"/>
      <c r="D28" s="1"/>
      <c r="E28" s="31"/>
      <c r="F28" s="31" t="s">
        <v>63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R28" s="12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6" customHeight="1">
      <c r="A29" s="1"/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83"/>
      <c r="AJ29" s="83"/>
      <c r="AK29" s="83"/>
      <c r="AL29" s="83"/>
      <c r="AM29" s="83"/>
      <c r="AN29" s="83"/>
      <c r="AO29" s="83"/>
      <c r="AP29" s="83"/>
      <c r="AQ29" s="83"/>
      <c r="AR29" s="84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6.5" customHeight="1">
      <c r="A30" s="1"/>
      <c r="B30" s="7"/>
      <c r="C30" s="1"/>
      <c r="D30" s="85"/>
      <c r="E30" s="1"/>
      <c r="F30" s="1"/>
      <c r="G30" s="61" t="str">
        <f>LEFT('Input Sheet - C &amp;C'!C12,1)</f>
        <v/>
      </c>
      <c r="H30" s="62" t="str">
        <f>MID('Input Sheet - C &amp;C'!C12,2,1)</f>
        <v/>
      </c>
      <c r="I30" s="62" t="str">
        <f>MID('Input Sheet - C &amp;C'!C12,3,1)</f>
        <v/>
      </c>
      <c r="J30" s="62" t="str">
        <f>MID('Input Sheet - C &amp;C'!C12,4,1)</f>
        <v/>
      </c>
      <c r="K30" s="62" t="str">
        <f>MID('Input Sheet - C &amp;C'!C12,5,1)</f>
        <v/>
      </c>
      <c r="L30" s="62" t="str">
        <f>MID('Input Sheet - C &amp;C'!C12,6,1)</f>
        <v/>
      </c>
      <c r="M30" s="62" t="str">
        <f>MID('Input Sheet - C &amp;C'!C12,7,1)</f>
        <v/>
      </c>
      <c r="N30" s="62" t="str">
        <f>MID('Input Sheet - C &amp;C'!C12,8,1)</f>
        <v/>
      </c>
      <c r="O30" s="62" t="str">
        <f>MID('Input Sheet - C &amp;C'!C12,9,1)</f>
        <v/>
      </c>
      <c r="P30" s="62" t="str">
        <f>MID('Input Sheet - C &amp;C'!C12,10,1)</f>
        <v/>
      </c>
      <c r="Q30" s="62" t="str">
        <f>MID('Input Sheet - C &amp;C'!C12,11,1)</f>
        <v/>
      </c>
      <c r="R30" s="62" t="str">
        <f>MID('Input Sheet - C &amp;C'!C12,12,1)</f>
        <v/>
      </c>
      <c r="S30" s="62" t="str">
        <f>MID('Input Sheet - C &amp;C'!C12,13,1)</f>
        <v/>
      </c>
      <c r="T30" s="62" t="str">
        <f>MID('Input Sheet - C &amp;C'!C12,14,1)</f>
        <v/>
      </c>
      <c r="U30" s="62" t="str">
        <f>MID('Input Sheet - C &amp;C'!C12,15,1)</f>
        <v/>
      </c>
      <c r="V30" s="62" t="str">
        <f>MID('Input Sheet - C &amp;C'!C12,16,1)</f>
        <v/>
      </c>
      <c r="W30" s="62" t="str">
        <f>MID('Input Sheet - C &amp;C'!C12,17,1)</f>
        <v/>
      </c>
      <c r="X30" s="62" t="str">
        <f>MID('Input Sheet - C &amp;C'!C12,18,1)</f>
        <v/>
      </c>
      <c r="Y30" s="62" t="str">
        <f>MID('Input Sheet - C &amp;C'!C12,19,1)</f>
        <v/>
      </c>
      <c r="Z30" s="62" t="str">
        <f>MID('Input Sheet - C &amp;C'!C12,20,1)</f>
        <v/>
      </c>
      <c r="AA30" s="62" t="str">
        <f>MID('Input Sheet - C &amp;C'!C12,21,1)</f>
        <v/>
      </c>
      <c r="AB30" s="62" t="str">
        <f>MID('Input Sheet - C &amp;C'!C12,22,1)</f>
        <v/>
      </c>
      <c r="AC30" s="62" t="str">
        <f>MID('Input Sheet - C &amp;C'!C12,23,1)</f>
        <v/>
      </c>
      <c r="AD30" s="62" t="str">
        <f>MID('Input Sheet - C &amp;C'!C12,24,1)</f>
        <v/>
      </c>
      <c r="AE30" s="62" t="str">
        <f>MID('Input Sheet - C &amp;C'!C12,25,1)</f>
        <v/>
      </c>
      <c r="AF30" s="62" t="str">
        <f>MID('Input Sheet - C &amp;C'!C12,26,1)</f>
        <v/>
      </c>
      <c r="AG30" s="62" t="str">
        <f>MID('Input Sheet - C &amp;C'!C12,27,1)</f>
        <v/>
      </c>
      <c r="AH30" s="62" t="str">
        <f>MID('Input Sheet - C &amp;C'!C12,28,1)</f>
        <v/>
      </c>
      <c r="AI30" s="62" t="str">
        <f>MID('Input Sheet - C &amp;C'!C12,29,1)</f>
        <v/>
      </c>
      <c r="AJ30" s="62" t="str">
        <f>MID('Input Sheet - C &amp;C'!C12,30,1)</f>
        <v/>
      </c>
      <c r="AK30" s="62" t="str">
        <f>MID('Input Sheet - C &amp;C'!C12,31,1)</f>
        <v/>
      </c>
      <c r="AL30" s="62" t="str">
        <f>MID('Input Sheet - C &amp;C'!C12,32,1)</f>
        <v/>
      </c>
      <c r="AM30" s="62" t="str">
        <f>MID('Input Sheet - C &amp;C'!C12,33,1)</f>
        <v/>
      </c>
      <c r="AN30" s="62" t="str">
        <f>MID('Input Sheet - C &amp;C'!C12,34,1)</f>
        <v/>
      </c>
      <c r="AO30" s="62" t="str">
        <f>MID('Input Sheet - C &amp;C'!C12,35,1)</f>
        <v/>
      </c>
      <c r="AP30" s="1"/>
      <c r="AQ30" s="1"/>
      <c r="AR30" s="8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3" customHeight="1">
      <c r="A31" s="1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8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7.25" customHeight="1">
      <c r="A32" s="1"/>
      <c r="B32" s="7"/>
      <c r="C32" s="1"/>
      <c r="D32" s="86"/>
      <c r="E32" s="86"/>
      <c r="F32" s="86"/>
      <c r="G32" s="62" t="str">
        <f>MID('Input Sheet - C &amp;C'!C12,36,1)</f>
        <v/>
      </c>
      <c r="H32" s="62" t="str">
        <f>MID('Input Sheet - C &amp;C'!C12,37,1)</f>
        <v/>
      </c>
      <c r="I32" s="62" t="str">
        <f>MID('Input Sheet - C &amp;C'!C12,38,1)</f>
        <v/>
      </c>
      <c r="J32" s="62" t="str">
        <f>MID('Input Sheet - C &amp;C'!C12,39,1)</f>
        <v/>
      </c>
      <c r="K32" s="62" t="str">
        <f>MID('Input Sheet - C &amp;C'!C12,40,1)</f>
        <v/>
      </c>
      <c r="L32" s="62" t="str">
        <f>MID('Input Sheet - C &amp;C'!C12,41,1)</f>
        <v/>
      </c>
      <c r="M32" s="62" t="str">
        <f>MID('Input Sheet - C &amp;C'!C12,42,1)</f>
        <v/>
      </c>
      <c r="N32" s="62" t="str">
        <f>MID('Input Sheet - C &amp;C'!C12,43,1)</f>
        <v/>
      </c>
      <c r="O32" s="62" t="str">
        <f>MID('Input Sheet - C &amp;C'!C12,44,1)</f>
        <v/>
      </c>
      <c r="P32" s="62" t="str">
        <f>MID('Input Sheet - C &amp;C'!C12,45,1)</f>
        <v/>
      </c>
      <c r="Q32" s="62" t="str">
        <f>MID('Input Sheet - C &amp;C'!C12,46,1)</f>
        <v/>
      </c>
      <c r="R32" s="62" t="str">
        <f>MID('Input Sheet - C &amp;C'!C12,47,1)</f>
        <v/>
      </c>
      <c r="S32" s="62" t="str">
        <f>MID('Input Sheet - C &amp;C'!C12,48,1)</f>
        <v/>
      </c>
      <c r="T32" s="62" t="str">
        <f>MID('Input Sheet - C &amp;C'!C12,49,1)</f>
        <v/>
      </c>
      <c r="U32" s="62" t="str">
        <f>MID('Input Sheet - C &amp;C'!C12,50,1)</f>
        <v/>
      </c>
      <c r="V32" s="62" t="str">
        <f>MID('Input Sheet - C &amp;C'!C12,51,1)</f>
        <v/>
      </c>
      <c r="W32" s="62" t="str">
        <f>MID('Input Sheet - C &amp;C'!C12,52,1)</f>
        <v/>
      </c>
      <c r="X32" s="62" t="str">
        <f>MID('Input Sheet - C &amp;C'!C12,53,1)</f>
        <v/>
      </c>
      <c r="Y32" s="62" t="str">
        <f>MID('Input Sheet - C &amp;C'!C12,54,1)</f>
        <v/>
      </c>
      <c r="Z32" s="62" t="str">
        <f>MID('Input Sheet - C &amp;C'!C12,55,1)</f>
        <v/>
      </c>
      <c r="AA32" s="62" t="str">
        <f>MID('Input Sheet - C &amp;C'!C12,56,1)</f>
        <v/>
      </c>
      <c r="AB32" s="62" t="str">
        <f>MID('Input Sheet - C &amp;C'!C12,57,1)</f>
        <v/>
      </c>
      <c r="AC32" s="62" t="str">
        <f>MID('Input Sheet - C &amp;C'!C12,58,1)</f>
        <v/>
      </c>
      <c r="AD32" s="62" t="str">
        <f>MID('Input Sheet - C &amp;C'!C12,59,1)</f>
        <v/>
      </c>
      <c r="AE32" s="62" t="str">
        <f>MID('Input Sheet - C &amp;C'!C12,60,1)</f>
        <v/>
      </c>
      <c r="AF32" s="62" t="str">
        <f>MID('Input Sheet - C &amp;C'!C12,61,1)</f>
        <v/>
      </c>
      <c r="AG32" s="62" t="str">
        <f>MID('Input Sheet - C &amp;C'!C12,62,1)</f>
        <v/>
      </c>
      <c r="AH32" s="62" t="str">
        <f>MID('Input Sheet - C &amp;C'!C12,63,1)</f>
        <v/>
      </c>
      <c r="AI32" s="62" t="str">
        <f>MID('Input Sheet - C &amp;C'!C12,64,1)</f>
        <v/>
      </c>
      <c r="AJ32" s="62" t="str">
        <f>MID('Input Sheet - C &amp;C'!C12,65,1)</f>
        <v/>
      </c>
      <c r="AK32" s="62" t="str">
        <f>MID('Input Sheet - C &amp;C'!C12,66,1)</f>
        <v/>
      </c>
      <c r="AL32" s="62" t="str">
        <f>MID('Input Sheet - C &amp;C'!C12,67,1)</f>
        <v/>
      </c>
      <c r="AM32" s="62" t="str">
        <f>MID('Input Sheet - C &amp;C'!C12,68,1)</f>
        <v/>
      </c>
      <c r="AN32" s="62" t="str">
        <f>MID('Input Sheet - C &amp;C'!C12,69,1)</f>
        <v/>
      </c>
      <c r="AO32" s="62" t="str">
        <f>MID('Input Sheet - C &amp;C'!C12,70,1)</f>
        <v/>
      </c>
      <c r="AP32" s="86" t="str">
        <f>MID(('Input Sheet - C &amp;C'!C11),9,1)</f>
        <v/>
      </c>
      <c r="AQ32" s="86" t="str">
        <f>MID(('Input Sheet - C &amp;C'!C11),10,1)</f>
        <v/>
      </c>
      <c r="AR32" s="8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6" customHeight="1">
      <c r="A33" s="1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8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20.25" customHeight="1">
      <c r="A34" s="1"/>
      <c r="B34" s="7"/>
      <c r="C34" s="49">
        <f>IF('Input Sheet - C &amp;C'!C14="Yes",'Form - C&amp;C'!K22,0)</f>
        <v>0</v>
      </c>
      <c r="D34" s="31">
        <v>2</v>
      </c>
      <c r="E34" s="1"/>
      <c r="F34" s="31" t="s">
        <v>64</v>
      </c>
      <c r="G34" s="1"/>
      <c r="H34" s="1"/>
      <c r="I34" s="1"/>
      <c r="J34" s="3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8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3" customHeight="1">
      <c r="A35" s="1"/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8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6.5" customHeight="1">
      <c r="A36" s="1"/>
      <c r="B36" s="7"/>
      <c r="C36" s="1"/>
      <c r="D36" s="1"/>
      <c r="E36" s="1"/>
      <c r="F36" s="60" t="s">
        <v>9</v>
      </c>
      <c r="G36" s="28"/>
      <c r="H36" s="28"/>
      <c r="I36" s="28"/>
      <c r="J36" s="28"/>
      <c r="K36" s="28"/>
      <c r="L36" s="61" t="str">
        <f>LEFT('Input Sheet - C &amp;C'!C15,1)</f>
        <v/>
      </c>
      <c r="M36" s="62" t="str">
        <f>MID('Input Sheet - C &amp;C'!C15,2,1)</f>
        <v/>
      </c>
      <c r="N36" s="62" t="str">
        <f>MID('Input Sheet - C &amp;C'!C15,3,1)</f>
        <v/>
      </c>
      <c r="O36" s="62" t="str">
        <f>MID('Input Sheet - C &amp;C'!C15,4,1)</f>
        <v/>
      </c>
      <c r="P36" s="62" t="str">
        <f>MID('Input Sheet - C &amp;C'!C15,5,1)</f>
        <v/>
      </c>
      <c r="Q36" s="62" t="str">
        <f>MID('Input Sheet - C &amp;C'!C15,6,1)</f>
        <v/>
      </c>
      <c r="R36" s="62" t="str">
        <f>MID('Input Sheet - C &amp;C'!C15,7,1)</f>
        <v/>
      </c>
      <c r="S36" s="62" t="str">
        <f>MID('Input Sheet - C &amp;C'!C15,8,1)</f>
        <v/>
      </c>
      <c r="T36" s="62" t="str">
        <f>MID('Input Sheet - C &amp;C'!C15,9,1)</f>
        <v/>
      </c>
      <c r="U36" s="62" t="str">
        <f>MID('Input Sheet - C &amp;C'!C15,10,1)</f>
        <v/>
      </c>
      <c r="V36" s="62" t="str">
        <f>MID('Input Sheet - C &amp;C'!C15,11,1)</f>
        <v/>
      </c>
      <c r="W36" s="62" t="str">
        <f>MID('Input Sheet - C &amp;C'!C15,12,1)</f>
        <v/>
      </c>
      <c r="X36" s="62" t="str">
        <f>MID('Input Sheet - C &amp;C'!C15,13,1)</f>
        <v/>
      </c>
      <c r="Y36" s="62" t="str">
        <f>MID('Input Sheet - C &amp;C'!C15,14,1)</f>
        <v/>
      </c>
      <c r="Z36" s="62" t="str">
        <f>MID('Input Sheet - C &amp;C'!C15,15,1)</f>
        <v/>
      </c>
      <c r="AA36" s="62" t="str">
        <f>MID('Input Sheet - C &amp;C'!C15,16,1)</f>
        <v/>
      </c>
      <c r="AB36" s="62" t="str">
        <f>MID('Input Sheet - C &amp;C'!C15,17,1)</f>
        <v/>
      </c>
      <c r="AC36" s="62" t="str">
        <f>MID('Input Sheet - C &amp;C'!C15,18,1)</f>
        <v/>
      </c>
      <c r="AD36" s="62" t="str">
        <f>MID('Input Sheet - C &amp;C'!C15,19,1)</f>
        <v/>
      </c>
      <c r="AE36" s="62" t="str">
        <f>MID('Input Sheet - C &amp;C'!C15,20,1)</f>
        <v/>
      </c>
      <c r="AF36" s="62" t="str">
        <f>MID('Input Sheet - C &amp;C'!C15,21,1)</f>
        <v/>
      </c>
      <c r="AG36" s="62" t="str">
        <f>MID('Input Sheet - C &amp;C'!C15,22,1)</f>
        <v/>
      </c>
      <c r="AH36" s="62" t="str">
        <f>MID('Input Sheet - C &amp;C'!C15,23,1)</f>
        <v/>
      </c>
      <c r="AI36" s="62" t="str">
        <f>MID('Input Sheet - C &amp;C'!C15,24,1)</f>
        <v/>
      </c>
      <c r="AJ36" s="62" t="str">
        <f>MID('Input Sheet - C &amp;C'!C15,25,1)</f>
        <v/>
      </c>
      <c r="AK36" s="1"/>
      <c r="AL36" s="1"/>
      <c r="AM36" s="1"/>
      <c r="AN36" s="1"/>
      <c r="AO36" s="1"/>
      <c r="AP36" s="1"/>
      <c r="AQ36" s="1"/>
      <c r="AR36" s="8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7.25" customHeight="1">
      <c r="A37" s="1"/>
      <c r="B37" s="7"/>
      <c r="C37" s="1"/>
      <c r="D37" s="1"/>
      <c r="E37" s="1"/>
      <c r="F37" s="64" t="s">
        <v>10</v>
      </c>
      <c r="G37" s="28"/>
      <c r="H37" s="28"/>
      <c r="I37" s="28"/>
      <c r="J37" s="28"/>
      <c r="K37" s="28"/>
      <c r="L37" s="61" t="str">
        <f>LEFT('Input Sheet - C &amp;C'!C16,1)</f>
        <v/>
      </c>
      <c r="M37" s="62" t="str">
        <f>MID('Input Sheet - C &amp;C'!C16,2,1)</f>
        <v/>
      </c>
      <c r="N37" s="62" t="str">
        <f>MID('Input Sheet - C &amp;C'!C16,3,1)</f>
        <v/>
      </c>
      <c r="O37" s="62" t="str">
        <f>MID('Input Sheet - C &amp;C'!C16,4,1)</f>
        <v/>
      </c>
      <c r="P37" s="62" t="str">
        <f>MID('Input Sheet - C &amp;C'!C16,5,1)</f>
        <v/>
      </c>
      <c r="Q37" s="62" t="str">
        <f>MID('Input Sheet - C &amp;C'!C16,6,1)</f>
        <v/>
      </c>
      <c r="R37" s="62" t="str">
        <f>MID('Input Sheet - C &amp;C'!C16,7,1)</f>
        <v/>
      </c>
      <c r="S37" s="62" t="str">
        <f>MID('Input Sheet - C &amp;C'!C16,8,1)</f>
        <v/>
      </c>
      <c r="T37" s="62" t="str">
        <f>MID('Input Sheet - C &amp;C'!C16,9,1)</f>
        <v/>
      </c>
      <c r="U37" s="62" t="str">
        <f>MID('Input Sheet - C &amp;C'!C16,10,1)</f>
        <v/>
      </c>
      <c r="V37" s="62" t="str">
        <f>MID('Input Sheet - C &amp;C'!C16,11,1)</f>
        <v/>
      </c>
      <c r="W37" s="62" t="str">
        <f>MID('Input Sheet - C &amp;C'!C16,12,1)</f>
        <v/>
      </c>
      <c r="X37" s="62" t="str">
        <f>MID('Input Sheet - C &amp;C'!C16,13,1)</f>
        <v/>
      </c>
      <c r="Y37" s="62" t="str">
        <f>MID('Input Sheet - C &amp;C'!C16,14,1)</f>
        <v/>
      </c>
      <c r="Z37" s="62" t="str">
        <f>MID('Input Sheet - C &amp;C'!C16,15,1)</f>
        <v/>
      </c>
      <c r="AA37" s="62" t="str">
        <f>MID('Input Sheet - C &amp;C'!C16,16,1)</f>
        <v/>
      </c>
      <c r="AB37" s="62" t="str">
        <f>MID('Input Sheet - C &amp;C'!C16,17,1)</f>
        <v/>
      </c>
      <c r="AC37" s="62" t="str">
        <f>MID('Input Sheet - C &amp;C'!C16,18,1)</f>
        <v/>
      </c>
      <c r="AD37" s="62" t="str">
        <f>MID('Input Sheet - C &amp;C'!C16,19,1)</f>
        <v/>
      </c>
      <c r="AE37" s="62" t="str">
        <f>MID('Input Sheet - C &amp;C'!C16,20,1)</f>
        <v/>
      </c>
      <c r="AF37" s="62" t="str">
        <f>MID('Input Sheet - C &amp;C'!C16,21,1)</f>
        <v/>
      </c>
      <c r="AG37" s="62" t="str">
        <f>MID('Input Sheet - C &amp;C'!C16,22,1)</f>
        <v/>
      </c>
      <c r="AH37" s="62" t="str">
        <f>MID('Input Sheet - C &amp;C'!C16,23,1)</f>
        <v/>
      </c>
      <c r="AI37" s="62" t="str">
        <f>MID('Input Sheet - C &amp;C'!C16,24,1)</f>
        <v/>
      </c>
      <c r="AJ37" s="62" t="str">
        <f>MID('Input Sheet - C &amp;C'!C16,25,1)</f>
        <v/>
      </c>
      <c r="AK37" s="1"/>
      <c r="AL37" s="1"/>
      <c r="AM37" s="1"/>
      <c r="AN37" s="1"/>
      <c r="AO37" s="1"/>
      <c r="AP37" s="1"/>
      <c r="AQ37" s="1"/>
      <c r="AR37" s="8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7.25" customHeight="1">
      <c r="A38" s="1"/>
      <c r="B38" s="7"/>
      <c r="C38" s="1"/>
      <c r="D38" s="86"/>
      <c r="E38" s="86"/>
      <c r="F38" s="64" t="s">
        <v>11</v>
      </c>
      <c r="G38" s="28"/>
      <c r="H38" s="28"/>
      <c r="I38" s="28"/>
      <c r="J38" s="28"/>
      <c r="K38" s="28"/>
      <c r="L38" s="61" t="str">
        <f>LEFT('Input Sheet - C &amp;C'!C17,1)</f>
        <v/>
      </c>
      <c r="M38" s="62" t="str">
        <f>MID('Input Sheet - C &amp;C'!C17,2,1)</f>
        <v/>
      </c>
      <c r="N38" s="62" t="str">
        <f>MID('Input Sheet - C &amp;C'!C17,3,1)</f>
        <v/>
      </c>
      <c r="O38" s="62" t="str">
        <f>MID('Input Sheet - C &amp;C'!C17,4,1)</f>
        <v/>
      </c>
      <c r="P38" s="62" t="str">
        <f>MID('Input Sheet - C &amp;C'!C17,5,1)</f>
        <v/>
      </c>
      <c r="Q38" s="62" t="str">
        <f>MID('Input Sheet - C &amp;C'!C17,6,1)</f>
        <v/>
      </c>
      <c r="R38" s="62" t="str">
        <f>MID('Input Sheet - C &amp;C'!C17,7,1)</f>
        <v/>
      </c>
      <c r="S38" s="62" t="str">
        <f>MID('Input Sheet - C &amp;C'!C17,8,1)</f>
        <v/>
      </c>
      <c r="T38" s="62" t="str">
        <f>MID('Input Sheet - C &amp;C'!C17,9,1)</f>
        <v/>
      </c>
      <c r="U38" s="62" t="str">
        <f>MID('Input Sheet - C &amp;C'!C17,10,1)</f>
        <v/>
      </c>
      <c r="V38" s="62" t="str">
        <f>MID('Input Sheet - C &amp;C'!C17,11,1)</f>
        <v/>
      </c>
      <c r="W38" s="62" t="str">
        <f>MID('Input Sheet - C &amp;C'!C17,12,1)</f>
        <v/>
      </c>
      <c r="X38" s="62" t="str">
        <f>MID('Input Sheet - C &amp;C'!C17,13,1)</f>
        <v/>
      </c>
      <c r="Y38" s="62" t="str">
        <f>MID('Input Sheet - C &amp;C'!C17,14,1)</f>
        <v/>
      </c>
      <c r="Z38" s="62" t="str">
        <f>MID('Input Sheet - C &amp;C'!C17,15,1)</f>
        <v/>
      </c>
      <c r="AA38" s="62" t="str">
        <f>MID('Input Sheet - C &amp;C'!C17,16,1)</f>
        <v/>
      </c>
      <c r="AB38" s="62" t="str">
        <f>MID('Input Sheet - C &amp;C'!C17,17,1)</f>
        <v/>
      </c>
      <c r="AC38" s="62" t="str">
        <f>MID('Input Sheet - C &amp;C'!C17,18,1)</f>
        <v/>
      </c>
      <c r="AD38" s="62" t="str">
        <f>MID('Input Sheet - C &amp;C'!C17,19,1)</f>
        <v/>
      </c>
      <c r="AE38" s="62" t="str">
        <f>MID('Input Sheet - C &amp;C'!C17,20,1)</f>
        <v/>
      </c>
      <c r="AF38" s="62" t="str">
        <f>MID('Input Sheet - C &amp;C'!C17,21,1)</f>
        <v/>
      </c>
      <c r="AG38" s="62" t="str">
        <f>MID('Input Sheet - C &amp;C'!C17,22,1)</f>
        <v/>
      </c>
      <c r="AH38" s="62" t="str">
        <f>MID('Input Sheet - C &amp;C'!C17,23,1)</f>
        <v/>
      </c>
      <c r="AI38" s="62" t="str">
        <f>MID('Input Sheet - C &amp;C'!C17,24,1)</f>
        <v/>
      </c>
      <c r="AJ38" s="62" t="str">
        <f>MID('Input Sheet - C &amp;C'!C17,25,1)</f>
        <v/>
      </c>
      <c r="AK38" s="86"/>
      <c r="AL38" s="86"/>
      <c r="AM38" s="86"/>
      <c r="AN38" s="86"/>
      <c r="AO38" s="86"/>
      <c r="AP38" s="86"/>
      <c r="AQ38" s="86"/>
      <c r="AR38" s="8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6.75" customHeight="1">
      <c r="A39" s="1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8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7.25" customHeight="1">
      <c r="A40" s="1"/>
      <c r="B40" s="7"/>
      <c r="C40" s="49">
        <f>IF('Input Sheet - C &amp;C'!C19="Yes",'Form - C&amp;C'!K22,0)</f>
        <v>0</v>
      </c>
      <c r="D40" s="31">
        <v>3</v>
      </c>
      <c r="E40" s="1"/>
      <c r="F40" s="31" t="s">
        <v>65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8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4.25" customHeight="1">
      <c r="A41" s="1"/>
      <c r="B41" s="7"/>
      <c r="C41" s="1"/>
      <c r="D41" s="1"/>
      <c r="E41" s="1"/>
      <c r="F41" s="31"/>
      <c r="G41" s="1"/>
      <c r="H41" s="1"/>
      <c r="I41" s="1"/>
      <c r="J41" s="1"/>
      <c r="K41" s="1"/>
      <c r="L41" s="87" t="s">
        <v>66</v>
      </c>
      <c r="N41" s="1"/>
      <c r="O41" s="87" t="s">
        <v>67</v>
      </c>
      <c r="Q41" s="1"/>
      <c r="R41" s="87" t="s">
        <v>68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8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3" customHeight="1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8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7.25" customHeight="1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88" t="str">
        <f>LEFT('Input Sheet - C &amp;C'!C21,1)</f>
        <v/>
      </c>
      <c r="M43" s="88" t="str">
        <f>MID('Input Sheet - C &amp;C'!C21,2,1)</f>
        <v/>
      </c>
      <c r="N43" s="38" t="s">
        <v>69</v>
      </c>
      <c r="O43" s="88" t="str">
        <f>MID('Input Sheet - C &amp;C'!C21,3,1)</f>
        <v/>
      </c>
      <c r="P43" s="88" t="str">
        <f>MID('Input Sheet - C &amp;C'!C21,4,1)</f>
        <v/>
      </c>
      <c r="Q43" s="38" t="s">
        <v>69</v>
      </c>
      <c r="R43" s="88" t="str">
        <f>MID('Input Sheet - C &amp;C'!C21,5,1)</f>
        <v/>
      </c>
      <c r="S43" s="88" t="str">
        <f>MID('Input Sheet - C &amp;C'!C21,6,1)</f>
        <v/>
      </c>
      <c r="T43" s="88" t="str">
        <f>MID('Input Sheet - C &amp;C'!C21,7,1)</f>
        <v/>
      </c>
      <c r="U43" s="88" t="str">
        <f>MID('Input Sheet - C &amp;C'!C21,8,1)</f>
        <v/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8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3" customHeight="1">
      <c r="A44" s="1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89" t="s">
        <v>70</v>
      </c>
      <c r="V44" s="89" t="s">
        <v>70</v>
      </c>
      <c r="W44" s="1"/>
      <c r="X44" s="89" t="s">
        <v>71</v>
      </c>
      <c r="Y44" s="89" t="s">
        <v>71</v>
      </c>
      <c r="Z44" s="1"/>
      <c r="AA44" s="89" t="s">
        <v>72</v>
      </c>
      <c r="AB44" s="89" t="s">
        <v>72</v>
      </c>
      <c r="AC44" s="89" t="s">
        <v>72</v>
      </c>
      <c r="AD44" s="89" t="s">
        <v>72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8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3" customHeight="1">
      <c r="A45" s="1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8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7.25" customHeight="1">
      <c r="A46" s="1"/>
      <c r="B46" s="7"/>
      <c r="C46" s="49">
        <f>IF('Input Sheet - C &amp;C'!C23="Yes",'Form - C&amp;C'!K22,0)</f>
        <v>0</v>
      </c>
      <c r="D46" s="31">
        <v>4</v>
      </c>
      <c r="E46" s="1"/>
      <c r="F46" s="31" t="s">
        <v>73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8">
        <f>IF('Input Sheet - C &amp;C'!C24="Male",'Form - C&amp;C'!K22,0)</f>
        <v>0</v>
      </c>
      <c r="U46" s="31" t="s">
        <v>74</v>
      </c>
      <c r="V46" s="1"/>
      <c r="W46" s="1"/>
      <c r="X46" s="90"/>
      <c r="Y46" s="49">
        <f>IF('Input Sheet - C &amp;C'!C24="Female",'Form - C&amp;C'!K22,0)</f>
        <v>0</v>
      </c>
      <c r="Z46" s="31" t="s">
        <v>75</v>
      </c>
      <c r="AA46" s="1"/>
      <c r="AB46" s="1"/>
      <c r="AC46" s="1"/>
      <c r="AD46" s="1"/>
      <c r="AE46" s="1"/>
      <c r="AF46" s="91" t="s">
        <v>76</v>
      </c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8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6" customHeight="1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8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7.25" customHeight="1">
      <c r="A48" s="1"/>
      <c r="B48" s="7"/>
      <c r="C48" s="49">
        <f>IF('Input Sheet - C &amp;C'!C26="Yes",'Form - C&amp;C'!K22,0)</f>
        <v>0</v>
      </c>
      <c r="D48" s="31">
        <v>5</v>
      </c>
      <c r="E48" s="1"/>
      <c r="F48" s="31" t="s">
        <v>77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8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6" customHeight="1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8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7.25" customHeight="1">
      <c r="A50" s="1"/>
      <c r="B50" s="7"/>
      <c r="C50" s="49">
        <f>IF('Input Sheet - C &amp;C'!C28="Yes",'Form - C&amp;C'!K22,0)</f>
        <v>0</v>
      </c>
      <c r="D50" s="31">
        <v>6</v>
      </c>
      <c r="E50" s="1"/>
      <c r="F50" s="31" t="s">
        <v>24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8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6" customHeight="1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8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 customHeight="1">
      <c r="A52" s="1"/>
      <c r="B52" s="7"/>
      <c r="C52" s="49">
        <f>IF('Input Sheet - C &amp;C'!C30="Yes",'Form - C&amp;C'!K22,0)</f>
        <v>0</v>
      </c>
      <c r="D52" s="31">
        <v>7</v>
      </c>
      <c r="E52" s="1"/>
      <c r="F52" s="31" t="s">
        <v>78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9">
        <f>IF('Input Sheet - C &amp;C'!C31="R",'Form - C&amp;C'!K22,0)</f>
        <v>0</v>
      </c>
      <c r="V52" s="31" t="s">
        <v>79</v>
      </c>
      <c r="W52" s="1"/>
      <c r="X52" s="1"/>
      <c r="Y52" s="1"/>
      <c r="Z52" s="58">
        <f>IF('Input Sheet - C &amp;C'!C31="O",'Form - C&amp;C'!K22,0)</f>
        <v>0</v>
      </c>
      <c r="AA52" s="31" t="s">
        <v>80</v>
      </c>
      <c r="AB52" s="92"/>
      <c r="AC52" s="1"/>
      <c r="AD52" s="1"/>
      <c r="AE52" s="1"/>
      <c r="AF52" s="91" t="s">
        <v>76</v>
      </c>
      <c r="AG52" s="1"/>
      <c r="AH52" s="92"/>
      <c r="AI52" s="1"/>
      <c r="AJ52" s="1"/>
      <c r="AK52" s="1"/>
      <c r="AL52" s="1"/>
      <c r="AM52" s="1"/>
      <c r="AN52" s="1"/>
      <c r="AO52" s="1"/>
      <c r="AP52" s="1"/>
      <c r="AQ52" s="1"/>
      <c r="AR52" s="8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6" customHeight="1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8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7.25" customHeight="1">
      <c r="A54" s="1"/>
      <c r="B54" s="7"/>
      <c r="C54" s="1"/>
      <c r="D54" s="1"/>
      <c r="E54" s="1"/>
      <c r="F54" s="59" t="s">
        <v>81</v>
      </c>
      <c r="G54" s="50"/>
      <c r="H54" s="50"/>
      <c r="I54" s="50"/>
      <c r="J54" s="50"/>
      <c r="K54" s="50"/>
      <c r="L54" s="50"/>
      <c r="M54" s="50"/>
      <c r="N54" s="19" t="str">
        <f>LEFT('Input Sheet - C &amp;C'!C32,1)</f>
        <v/>
      </c>
      <c r="O54" s="19" t="str">
        <f>MID('Input Sheet - C &amp;C'!C32,2,1)</f>
        <v/>
      </c>
      <c r="P54" s="19" t="str">
        <f>MID('Input Sheet - C &amp;C'!C32,3,1)</f>
        <v/>
      </c>
      <c r="Q54" s="19" t="str">
        <f>MID('Input Sheet - C &amp;C'!C32,4,1)</f>
        <v/>
      </c>
      <c r="R54" s="19" t="str">
        <f>MID('Input Sheet - C &amp;C'!C32,5,1)</f>
        <v/>
      </c>
      <c r="S54" s="19" t="str">
        <f>MID('Input Sheet - C &amp;C'!C32,6,1)</f>
        <v/>
      </c>
      <c r="T54" s="19" t="str">
        <f>MID('Input Sheet - C &amp;C'!C32,7,1)</f>
        <v/>
      </c>
      <c r="U54" s="19" t="str">
        <f>MID('Input Sheet - C &amp;C'!C32,8,1)</f>
        <v/>
      </c>
      <c r="V54" s="19" t="str">
        <f>MID('Input Sheet - C &amp;C'!C32,9,1)</f>
        <v/>
      </c>
      <c r="W54" s="19" t="str">
        <f>MID('Input Sheet - C &amp;C'!C32,10,1)</f>
        <v/>
      </c>
      <c r="X54" s="19" t="str">
        <f>MID('Input Sheet - C &amp;C'!C32,11,1)</f>
        <v/>
      </c>
      <c r="Y54" s="19" t="str">
        <f>MID('Input Sheet - C &amp;C'!C32,12,1)</f>
        <v/>
      </c>
      <c r="Z54" s="19" t="str">
        <f>MID('Input Sheet - C &amp;C'!C32,13,1)</f>
        <v/>
      </c>
      <c r="AA54" s="19" t="str">
        <f>MID('Input Sheet - C &amp;C'!C32,14,1)</f>
        <v/>
      </c>
      <c r="AB54" s="19" t="str">
        <f>MID('Input Sheet - C &amp;C'!C32,15,1)</f>
        <v/>
      </c>
      <c r="AC54" s="19" t="str">
        <f>MID('Input Sheet - C &amp;C'!C32,16,1)</f>
        <v/>
      </c>
      <c r="AD54" s="19" t="str">
        <f>MID('Input Sheet - C &amp;C'!C32,17,1)</f>
        <v/>
      </c>
      <c r="AE54" s="19" t="str">
        <f>MID('Input Sheet - C &amp;C'!C32,18,1)</f>
        <v/>
      </c>
      <c r="AF54" s="19" t="str">
        <f>MID('Input Sheet - C &amp;C'!C32,19,1)</f>
        <v/>
      </c>
      <c r="AG54" s="19" t="str">
        <f>MID('Input Sheet - C &amp;C'!C32,20,1)</f>
        <v/>
      </c>
      <c r="AH54" s="19" t="str">
        <f>MID('Input Sheet - C &amp;C'!C32,21,1)</f>
        <v/>
      </c>
      <c r="AI54" s="19" t="str">
        <f>MID('Input Sheet - C &amp;C'!C32,22,1)</f>
        <v/>
      </c>
      <c r="AJ54" s="19" t="str">
        <f>MID('Input Sheet - C &amp;C'!C32,23,1)</f>
        <v/>
      </c>
      <c r="AK54" s="19" t="str">
        <f>MID('Input Sheet - C &amp;C'!C32,24,1)</f>
        <v/>
      </c>
      <c r="AL54" s="19" t="str">
        <f>MID('Input Sheet - C &amp;C'!C32,25,1)</f>
        <v/>
      </c>
      <c r="AM54" s="19" t="str">
        <f>MID('Input Sheet - C &amp;C'!C32,26,1)</f>
        <v/>
      </c>
      <c r="AN54" s="1"/>
      <c r="AO54" s="1"/>
      <c r="AP54" s="1"/>
      <c r="AQ54" s="1"/>
      <c r="AR54" s="8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3" customHeight="1">
      <c r="A55" s="1"/>
      <c r="B55" s="7"/>
      <c r="C55" s="1"/>
      <c r="D55" s="1"/>
      <c r="E55" s="1"/>
      <c r="F55" s="50"/>
      <c r="G55" s="50"/>
      <c r="H55" s="50"/>
      <c r="I55" s="50"/>
      <c r="J55" s="50"/>
      <c r="K55" s="50"/>
      <c r="L55" s="50"/>
      <c r="M55" s="50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1"/>
      <c r="AO55" s="1"/>
      <c r="AP55" s="1"/>
      <c r="AQ55" s="1"/>
      <c r="AR55" s="8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7.25" customHeight="1">
      <c r="A56" s="1"/>
      <c r="B56" s="7"/>
      <c r="C56" s="1"/>
      <c r="D56" s="1"/>
      <c r="E56" s="86"/>
      <c r="F56" s="60" t="s">
        <v>82</v>
      </c>
      <c r="G56" s="50"/>
      <c r="H56" s="50"/>
      <c r="I56" s="50"/>
      <c r="J56" s="50"/>
      <c r="K56" s="50"/>
      <c r="L56" s="50"/>
      <c r="M56" s="50"/>
      <c r="N56" s="19" t="str">
        <f>LEFT('Input Sheet - C &amp;C'!C33,1)</f>
        <v/>
      </c>
      <c r="O56" s="19" t="str">
        <f>MID('Input Sheet - C &amp;C'!C33,2,1)</f>
        <v/>
      </c>
      <c r="P56" s="19" t="str">
        <f>MID('Input Sheet - C &amp;C'!C33,3,1)</f>
        <v/>
      </c>
      <c r="Q56" s="19" t="str">
        <f>MID('Input Sheet - C &amp;C'!C33,4,1)</f>
        <v/>
      </c>
      <c r="R56" s="19" t="str">
        <f>MID('Input Sheet - C &amp;C'!C33,5,1)</f>
        <v/>
      </c>
      <c r="S56" s="19" t="str">
        <f>MID('Input Sheet - C &amp;C'!C33,6,1)</f>
        <v/>
      </c>
      <c r="T56" s="19" t="str">
        <f>MID('Input Sheet - C &amp;C'!C33,7,1)</f>
        <v/>
      </c>
      <c r="U56" s="19" t="str">
        <f>MID('Input Sheet - C &amp;C'!C33,8,1)</f>
        <v/>
      </c>
      <c r="V56" s="19" t="str">
        <f>MID('Input Sheet - C &amp;C'!C33,9,1)</f>
        <v/>
      </c>
      <c r="W56" s="19" t="str">
        <f>MID('Input Sheet - C &amp;C'!C33,10,1)</f>
        <v/>
      </c>
      <c r="X56" s="19" t="str">
        <f>MID('Input Sheet - C &amp;C'!C33,11,1)</f>
        <v/>
      </c>
      <c r="Y56" s="19" t="str">
        <f>MID('Input Sheet - C &amp;C'!C33,12,1)</f>
        <v/>
      </c>
      <c r="Z56" s="19" t="str">
        <f>MID('Input Sheet - C &amp;C'!C33,13,1)</f>
        <v/>
      </c>
      <c r="AA56" s="19" t="str">
        <f>MID('Input Sheet - C &amp;C'!C33,14,1)</f>
        <v/>
      </c>
      <c r="AB56" s="19" t="str">
        <f>MID('Input Sheet - C &amp;C'!C33,15,1)</f>
        <v/>
      </c>
      <c r="AC56" s="19" t="str">
        <f>MID('Input Sheet - C &amp;C'!C33,16,1)</f>
        <v/>
      </c>
      <c r="AD56" s="19" t="str">
        <f>MID('Input Sheet - C &amp;C'!C33,17,1)</f>
        <v/>
      </c>
      <c r="AE56" s="19" t="str">
        <f>MID('Input Sheet - C &amp;C'!C33,18,1)</f>
        <v/>
      </c>
      <c r="AF56" s="19" t="str">
        <f>MID('Input Sheet - C &amp;C'!C33,19,1)</f>
        <v/>
      </c>
      <c r="AG56" s="19" t="str">
        <f>MID('Input Sheet - C &amp;C'!C33,20,1)</f>
        <v/>
      </c>
      <c r="AH56" s="19" t="str">
        <f>MID('Input Sheet - C &amp;C'!C33,21,1)</f>
        <v/>
      </c>
      <c r="AI56" s="19" t="str">
        <f>MID('Input Sheet - C &amp;C'!C33,22,1)</f>
        <v/>
      </c>
      <c r="AJ56" s="19" t="str">
        <f>MID('Input Sheet - C &amp;C'!C33,23,1)</f>
        <v/>
      </c>
      <c r="AK56" s="19" t="str">
        <f>MID('Input Sheet - C &amp;C'!C33,24,1)</f>
        <v/>
      </c>
      <c r="AL56" s="19" t="str">
        <f>MID('Input Sheet - C &amp;C'!C33,25,1)</f>
        <v/>
      </c>
      <c r="AM56" s="19" t="str">
        <f>MID('Input Sheet - C &amp;C'!C33,26,1)</f>
        <v/>
      </c>
      <c r="AN56" s="1"/>
      <c r="AO56" s="1"/>
      <c r="AP56" s="1"/>
      <c r="AQ56" s="1"/>
      <c r="AR56" s="8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3" customHeight="1">
      <c r="A57" s="48"/>
      <c r="B57" s="94"/>
      <c r="C57" s="48"/>
      <c r="D57" s="48"/>
      <c r="E57" s="50"/>
      <c r="F57" s="52"/>
      <c r="G57" s="50"/>
      <c r="H57" s="50"/>
      <c r="I57" s="50"/>
      <c r="J57" s="50"/>
      <c r="K57" s="50"/>
      <c r="L57" s="50"/>
      <c r="M57" s="50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48"/>
      <c r="AO57" s="48"/>
      <c r="AP57" s="48"/>
      <c r="AQ57" s="48"/>
      <c r="AR57" s="96"/>
      <c r="AS57" s="48"/>
      <c r="AT57" s="48"/>
      <c r="AU57" s="48"/>
      <c r="AV57" s="48"/>
      <c r="AW57" s="48"/>
      <c r="AX57" s="48"/>
      <c r="AY57" s="48"/>
      <c r="AZ57" s="48"/>
      <c r="BA57" s="48"/>
    </row>
    <row r="58" spans="1:53" ht="17.25" customHeight="1">
      <c r="A58" s="1"/>
      <c r="B58" s="7"/>
      <c r="C58" s="1"/>
      <c r="D58" s="1"/>
      <c r="E58" s="1"/>
      <c r="F58" s="53" t="s">
        <v>83</v>
      </c>
      <c r="G58" s="50"/>
      <c r="H58" s="50"/>
      <c r="I58" s="50"/>
      <c r="J58" s="50"/>
      <c r="K58" s="50"/>
      <c r="L58" s="50"/>
      <c r="M58" s="50"/>
      <c r="N58" s="19" t="str">
        <f>LEFT('Input Sheet - C &amp;C'!C34,1)</f>
        <v/>
      </c>
      <c r="O58" s="19" t="str">
        <f>MID('Input Sheet - C &amp;C'!C34,2,1)</f>
        <v/>
      </c>
      <c r="P58" s="19" t="str">
        <f>MID('Input Sheet - C &amp;C'!C34,3,1)</f>
        <v/>
      </c>
      <c r="Q58" s="19" t="str">
        <f>MID('Input Sheet - C &amp;C'!C34,4,1)</f>
        <v/>
      </c>
      <c r="R58" s="19" t="str">
        <f>MID('Input Sheet - C &amp;C'!C34,5,1)</f>
        <v/>
      </c>
      <c r="S58" s="19" t="str">
        <f>MID('Input Sheet - C &amp;C'!C34,6,1)</f>
        <v/>
      </c>
      <c r="T58" s="19" t="str">
        <f>MID('Input Sheet - C &amp;C'!C34,7,1)</f>
        <v/>
      </c>
      <c r="U58" s="19" t="str">
        <f>MID('Input Sheet - C &amp;C'!C34,8,1)</f>
        <v/>
      </c>
      <c r="V58" s="19" t="str">
        <f>MID('Input Sheet - C &amp;C'!C34,9,1)</f>
        <v/>
      </c>
      <c r="W58" s="19" t="str">
        <f>MID('Input Sheet - C &amp;C'!C34,10,1)</f>
        <v/>
      </c>
      <c r="X58" s="19" t="str">
        <f>MID('Input Sheet - C &amp;C'!C34,11,1)</f>
        <v/>
      </c>
      <c r="Y58" s="19" t="str">
        <f>MID('Input Sheet - C &amp;C'!C34,12,1)</f>
        <v/>
      </c>
      <c r="Z58" s="19" t="str">
        <f>MID('Input Sheet - C &amp;C'!C34,13,1)</f>
        <v/>
      </c>
      <c r="AA58" s="19" t="str">
        <f>MID('Input Sheet - C &amp;C'!C34,14,1)</f>
        <v/>
      </c>
      <c r="AB58" s="19" t="str">
        <f>MID('Input Sheet - C &amp;C'!C34,15,1)</f>
        <v/>
      </c>
      <c r="AC58" s="19" t="str">
        <f>MID('Input Sheet - C &amp;C'!C34,16,1)</f>
        <v/>
      </c>
      <c r="AD58" s="19" t="str">
        <f>MID('Input Sheet - C &amp;C'!C34,17,1)</f>
        <v/>
      </c>
      <c r="AE58" s="19" t="str">
        <f>MID('Input Sheet - C &amp;C'!C34,18,1)</f>
        <v/>
      </c>
      <c r="AF58" s="19" t="str">
        <f>MID('Input Sheet - C &amp;C'!C34,19,1)</f>
        <v/>
      </c>
      <c r="AG58" s="19" t="str">
        <f>MID('Input Sheet - C &amp;C'!C34,20,1)</f>
        <v/>
      </c>
      <c r="AH58" s="19" t="str">
        <f>MID('Input Sheet - C &amp;C'!C34,21,1)</f>
        <v/>
      </c>
      <c r="AI58" s="19" t="str">
        <f>MID('Input Sheet - C &amp;C'!C34,22,1)</f>
        <v/>
      </c>
      <c r="AJ58" s="19" t="str">
        <f>MID('Input Sheet - C &amp;C'!C34,23,1)</f>
        <v/>
      </c>
      <c r="AK58" s="19" t="str">
        <f>MID('Input Sheet - C &amp;C'!C34,24,1)</f>
        <v/>
      </c>
      <c r="AL58" s="19" t="str">
        <f>MID('Input Sheet - C &amp;C'!C34,25,1)</f>
        <v/>
      </c>
      <c r="AM58" s="19" t="str">
        <f>MID('Input Sheet - C &amp;C'!C34,26,1)</f>
        <v/>
      </c>
      <c r="AN58" s="1"/>
      <c r="AO58" s="1"/>
      <c r="AP58" s="1"/>
      <c r="AQ58" s="1"/>
      <c r="AR58" s="8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3" customHeight="1">
      <c r="A59" s="1"/>
      <c r="B59" s="7"/>
      <c r="C59" s="1"/>
      <c r="D59" s="1"/>
      <c r="E59" s="86"/>
      <c r="F59" s="52"/>
      <c r="G59" s="50"/>
      <c r="H59" s="50"/>
      <c r="I59" s="50"/>
      <c r="J59" s="50"/>
      <c r="K59" s="50"/>
      <c r="L59" s="50"/>
      <c r="M59" s="50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1"/>
      <c r="AO59" s="1"/>
      <c r="AP59" s="1"/>
      <c r="AQ59" s="1"/>
      <c r="AR59" s="8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7.25" customHeight="1">
      <c r="A60" s="50"/>
      <c r="B60" s="97"/>
      <c r="C60" s="50"/>
      <c r="D60" s="50"/>
      <c r="E60" s="50"/>
      <c r="F60" s="60" t="s">
        <v>84</v>
      </c>
      <c r="G60" s="1"/>
      <c r="H60" s="1"/>
      <c r="I60" s="1"/>
      <c r="J60" s="1"/>
      <c r="K60" s="1"/>
      <c r="L60" s="1"/>
      <c r="M60" s="1"/>
      <c r="N60" s="19" t="str">
        <f>LEFT('Input Sheet - C &amp;C'!C35,1)</f>
        <v/>
      </c>
      <c r="O60" s="19" t="str">
        <f>MID('Input Sheet - C &amp;C'!C35,2,1)</f>
        <v/>
      </c>
      <c r="P60" s="19" t="str">
        <f>MID('Input Sheet - C &amp;C'!C35,3,1)</f>
        <v/>
      </c>
      <c r="Q60" s="19" t="str">
        <f>MID('Input Sheet - C &amp;C'!C35,4,1)</f>
        <v/>
      </c>
      <c r="R60" s="19" t="str">
        <f>MID('Input Sheet - C &amp;C'!C35,5,1)</f>
        <v/>
      </c>
      <c r="S60" s="19" t="str">
        <f>MID('Input Sheet - C &amp;C'!C35,6,1)</f>
        <v/>
      </c>
      <c r="T60" s="19" t="str">
        <f>MID('Input Sheet - C &amp;C'!C35,7,1)</f>
        <v/>
      </c>
      <c r="U60" s="19" t="str">
        <f>MID('Input Sheet - C &amp;C'!C35,8,1)</f>
        <v/>
      </c>
      <c r="V60" s="19" t="str">
        <f>MID('Input Sheet - C &amp;C'!C35,9,1)</f>
        <v/>
      </c>
      <c r="W60" s="19" t="str">
        <f>MID('Input Sheet - C &amp;C'!C35,10,1)</f>
        <v/>
      </c>
      <c r="X60" s="19" t="str">
        <f>MID('Input Sheet - C &amp;C'!C35,11,1)</f>
        <v/>
      </c>
      <c r="Y60" s="19" t="str">
        <f>MID('Input Sheet - C &amp;C'!C35,12,1)</f>
        <v/>
      </c>
      <c r="Z60" s="19" t="str">
        <f>MID('Input Sheet - C &amp;C'!C35,13,1)</f>
        <v/>
      </c>
      <c r="AA60" s="19" t="str">
        <f>MID('Input Sheet - C &amp;C'!C35,14,1)</f>
        <v/>
      </c>
      <c r="AB60" s="19" t="str">
        <f>MID('Input Sheet - C &amp;C'!C35,15,1)</f>
        <v/>
      </c>
      <c r="AC60" s="19" t="str">
        <f>MID('Input Sheet - C &amp;C'!C35,16,1)</f>
        <v/>
      </c>
      <c r="AD60" s="19" t="str">
        <f>MID('Input Sheet - C &amp;C'!C35,17,1)</f>
        <v/>
      </c>
      <c r="AE60" s="19" t="str">
        <f>MID('Input Sheet - C &amp;C'!C35,18,1)</f>
        <v/>
      </c>
      <c r="AF60" s="19" t="str">
        <f>MID('Input Sheet - C &amp;C'!C35,19,1)</f>
        <v/>
      </c>
      <c r="AG60" s="19" t="str">
        <f>MID('Input Sheet - C &amp;C'!C35,20,1)</f>
        <v/>
      </c>
      <c r="AH60" s="19" t="str">
        <f>MID('Input Sheet - C &amp;C'!C35,21,1)</f>
        <v/>
      </c>
      <c r="AI60" s="19" t="str">
        <f>MID('Input Sheet - C &amp;C'!C35,22,1)</f>
        <v/>
      </c>
      <c r="AJ60" s="19" t="str">
        <f>MID('Input Sheet - C &amp;C'!C35,23,1)</f>
        <v/>
      </c>
      <c r="AK60" s="19" t="str">
        <f>MID('Input Sheet - C &amp;C'!C35,24,1)</f>
        <v/>
      </c>
      <c r="AL60" s="19" t="str">
        <f>MID('Input Sheet - C &amp;C'!C35,25,1)</f>
        <v/>
      </c>
      <c r="AM60" s="19" t="str">
        <f>MID('Input Sheet - C &amp;C'!C35,26,1)</f>
        <v/>
      </c>
      <c r="AN60" s="50"/>
      <c r="AO60" s="50"/>
      <c r="AP60" s="50"/>
      <c r="AQ60" s="50"/>
      <c r="AR60" s="98"/>
      <c r="AS60" s="50"/>
      <c r="AT60" s="50"/>
      <c r="AU60" s="50"/>
      <c r="AV60" s="50"/>
      <c r="AW60" s="50"/>
      <c r="AX60" s="50"/>
      <c r="AY60" s="50"/>
      <c r="AZ60" s="50"/>
      <c r="BA60" s="50"/>
    </row>
    <row r="61" spans="1:53" ht="3" customHeight="1">
      <c r="A61" s="1"/>
      <c r="B61" s="7"/>
      <c r="C61" s="1"/>
      <c r="D61" s="1"/>
      <c r="E61" s="1"/>
      <c r="F61" s="52"/>
      <c r="G61" s="1"/>
      <c r="H61" s="1"/>
      <c r="I61" s="1"/>
      <c r="J61" s="1"/>
      <c r="K61" s="1"/>
      <c r="L61" s="1"/>
      <c r="M61" s="1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1"/>
      <c r="AO61" s="1"/>
      <c r="AP61" s="1"/>
      <c r="AQ61" s="1"/>
      <c r="AR61" s="8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7.25" customHeight="1">
      <c r="A62" s="1"/>
      <c r="B62" s="7"/>
      <c r="C62" s="1"/>
      <c r="D62" s="1"/>
      <c r="E62" s="86"/>
      <c r="F62" s="60" t="s">
        <v>85</v>
      </c>
      <c r="G62" s="50"/>
      <c r="H62" s="50"/>
      <c r="I62" s="50"/>
      <c r="J62" s="50"/>
      <c r="K62" s="50"/>
      <c r="L62" s="50"/>
      <c r="M62" s="50"/>
      <c r="N62" s="19" t="str">
        <f>LEFT('Input Sheet - C &amp;C'!C36,1)</f>
        <v/>
      </c>
      <c r="O62" s="19" t="str">
        <f>MID('Input Sheet - C &amp;C'!C36,2,1)</f>
        <v/>
      </c>
      <c r="P62" s="19" t="str">
        <f>MID('Input Sheet - C &amp;C'!C36,3,1)</f>
        <v/>
      </c>
      <c r="Q62" s="19" t="str">
        <f>MID('Input Sheet - C &amp;C'!C36,4,1)</f>
        <v/>
      </c>
      <c r="R62" s="19" t="str">
        <f>MID('Input Sheet - C &amp;C'!C36,5,1)</f>
        <v/>
      </c>
      <c r="S62" s="19" t="str">
        <f>MID('Input Sheet - C &amp;C'!C36,6,1)</f>
        <v/>
      </c>
      <c r="T62" s="19" t="str">
        <f>MID('Input Sheet - C &amp;C'!C36,7,1)</f>
        <v/>
      </c>
      <c r="U62" s="19" t="str">
        <f>MID('Input Sheet - C &amp;C'!C36,8,1)</f>
        <v/>
      </c>
      <c r="V62" s="19" t="str">
        <f>MID('Input Sheet - C &amp;C'!C36,9,1)</f>
        <v/>
      </c>
      <c r="W62" s="19" t="str">
        <f>MID('Input Sheet - C &amp;C'!C36,10,1)</f>
        <v/>
      </c>
      <c r="X62" s="19" t="str">
        <f>MID('Input Sheet - C &amp;C'!C36,11,1)</f>
        <v/>
      </c>
      <c r="Y62" s="19" t="str">
        <f>MID('Input Sheet - C &amp;C'!C36,12,1)</f>
        <v/>
      </c>
      <c r="Z62" s="19" t="str">
        <f>MID('Input Sheet - C &amp;C'!C36,13,1)</f>
        <v/>
      </c>
      <c r="AA62" s="19" t="str">
        <f>MID('Input Sheet - C &amp;C'!C36,14,1)</f>
        <v/>
      </c>
      <c r="AB62" s="19" t="str">
        <f>MID('Input Sheet - C &amp;C'!C36,15,1)</f>
        <v/>
      </c>
      <c r="AC62" s="19" t="str">
        <f>MID('Input Sheet - C &amp;C'!C36,16,1)</f>
        <v/>
      </c>
      <c r="AD62" s="19" t="str">
        <f>MID('Input Sheet - C &amp;C'!C36,17,1)</f>
        <v/>
      </c>
      <c r="AE62" s="19" t="str">
        <f>MID('Input Sheet - C &amp;C'!C36,18,1)</f>
        <v/>
      </c>
      <c r="AF62" s="19" t="str">
        <f>MID('Input Sheet - C &amp;C'!C36,19,1)</f>
        <v/>
      </c>
      <c r="AG62" s="19" t="str">
        <f>MID('Input Sheet - C &amp;C'!C36,20,1)</f>
        <v/>
      </c>
      <c r="AH62" s="19" t="str">
        <f>MID('Input Sheet - C &amp;C'!C36,21,1)</f>
        <v/>
      </c>
      <c r="AI62" s="19" t="str">
        <f>MID('Input Sheet - C &amp;C'!C36,22,1)</f>
        <v/>
      </c>
      <c r="AJ62" s="19" t="str">
        <f>MID('Input Sheet - C &amp;C'!C36,23,1)</f>
        <v/>
      </c>
      <c r="AK62" s="19" t="str">
        <f>MID('Input Sheet - C &amp;C'!C36,24,1)</f>
        <v/>
      </c>
      <c r="AL62" s="19" t="str">
        <f>MID('Input Sheet - C &amp;C'!C36,25,1)</f>
        <v/>
      </c>
      <c r="AM62" s="19" t="str">
        <f>MID('Input Sheet - C &amp;C'!C36,26,1)</f>
        <v/>
      </c>
      <c r="AN62" s="1"/>
      <c r="AO62" s="1"/>
      <c r="AP62" s="1"/>
      <c r="AQ62" s="1"/>
      <c r="AR62" s="8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3" customHeight="1">
      <c r="A63" s="1"/>
      <c r="B63" s="7"/>
      <c r="C63" s="1"/>
      <c r="D63" s="1"/>
      <c r="E63" s="1"/>
      <c r="F63" s="52"/>
      <c r="G63" s="50"/>
      <c r="H63" s="50"/>
      <c r="I63" s="50"/>
      <c r="J63" s="50"/>
      <c r="K63" s="50"/>
      <c r="L63" s="50"/>
      <c r="M63" s="50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1"/>
      <c r="AO63" s="1"/>
      <c r="AP63" s="1"/>
      <c r="AQ63" s="1"/>
      <c r="AR63" s="8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7.25" customHeight="1">
      <c r="A64" s="1"/>
      <c r="B64" s="7"/>
      <c r="C64" s="1"/>
      <c r="D64" s="1"/>
      <c r="E64" s="1"/>
      <c r="F64" s="60" t="s">
        <v>86</v>
      </c>
      <c r="G64" s="50"/>
      <c r="H64" s="50"/>
      <c r="I64" s="50"/>
      <c r="J64" s="50"/>
      <c r="K64" s="50"/>
      <c r="L64" s="50"/>
      <c r="M64" s="50"/>
      <c r="N64" s="19" t="str">
        <f>LEFT('Input Sheet - C &amp;C'!C37,1)</f>
        <v/>
      </c>
      <c r="O64" s="19" t="str">
        <f>MID('Input Sheet - C &amp;C'!C37,2,1)</f>
        <v/>
      </c>
      <c r="P64" s="19" t="str">
        <f>MID('Input Sheet - C &amp;C'!C37,3,1)</f>
        <v/>
      </c>
      <c r="Q64" s="19" t="str">
        <f>MID('Input Sheet - C &amp;C'!C37,4,1)</f>
        <v/>
      </c>
      <c r="R64" s="19" t="str">
        <f>MID('Input Sheet - C &amp;C'!C37,5,1)</f>
        <v/>
      </c>
      <c r="S64" s="19" t="str">
        <f>MID('Input Sheet - C &amp;C'!C37,6,1)</f>
        <v/>
      </c>
      <c r="T64" s="19" t="str">
        <f>MID('Input Sheet - C &amp;C'!C37,7,1)</f>
        <v/>
      </c>
      <c r="U64" s="19" t="str">
        <f>MID('Input Sheet - C &amp;C'!C37,8,1)</f>
        <v/>
      </c>
      <c r="V64" s="19" t="str">
        <f>MID('Input Sheet - C &amp;C'!C37,9,1)</f>
        <v/>
      </c>
      <c r="W64" s="19" t="str">
        <f>MID('Input Sheet - C &amp;C'!C37,10,1)</f>
        <v/>
      </c>
      <c r="X64" s="19" t="str">
        <f>MID('Input Sheet - C &amp;C'!C37,11,1)</f>
        <v/>
      </c>
      <c r="Y64" s="19" t="str">
        <f>MID('Input Sheet - C &amp;C'!C37,12,1)</f>
        <v/>
      </c>
      <c r="Z64" s="19" t="str">
        <f>MID('Input Sheet - C &amp;C'!C37,13,1)</f>
        <v/>
      </c>
      <c r="AA64" s="19" t="str">
        <f>MID('Input Sheet - C &amp;C'!C37,14,1)</f>
        <v/>
      </c>
      <c r="AB64" s="19" t="str">
        <f>MID('Input Sheet - C &amp;C'!C37,15,1)</f>
        <v/>
      </c>
      <c r="AC64" s="19" t="str">
        <f>MID('Input Sheet - C &amp;C'!C37,16,1)</f>
        <v/>
      </c>
      <c r="AD64" s="19" t="str">
        <f>MID('Input Sheet - C &amp;C'!C37,17,1)</f>
        <v/>
      </c>
      <c r="AE64" s="19" t="str">
        <f>MID('Input Sheet - C &amp;C'!C37,18,1)</f>
        <v/>
      </c>
      <c r="AF64" s="19" t="str">
        <f>MID('Input Sheet - C &amp;C'!C37,19,1)</f>
        <v/>
      </c>
      <c r="AG64" s="19" t="str">
        <f>MID('Input Sheet - C &amp;C'!C37,20,1)</f>
        <v/>
      </c>
      <c r="AH64" s="19" t="str">
        <f>MID('Input Sheet - C &amp;C'!C37,21,1)</f>
        <v/>
      </c>
      <c r="AI64" s="19" t="str">
        <f>MID('Input Sheet - C &amp;C'!C37,22,1)</f>
        <v/>
      </c>
      <c r="AJ64" s="19" t="str">
        <f>MID('Input Sheet - C &amp;C'!C37,23,1)</f>
        <v/>
      </c>
      <c r="AK64" s="19" t="str">
        <f>MID('Input Sheet - C &amp;C'!C37,24,1)</f>
        <v/>
      </c>
      <c r="AL64" s="19" t="str">
        <f>MID('Input Sheet - C &amp;C'!C37,25,1)</f>
        <v/>
      </c>
      <c r="AM64" s="19" t="str">
        <f>MID('Input Sheet - C &amp;C'!C37,26,1)</f>
        <v/>
      </c>
      <c r="AN64" s="1"/>
      <c r="AO64" s="1"/>
      <c r="AP64" s="1"/>
      <c r="AQ64" s="1"/>
      <c r="AR64" s="8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3" customHeight="1">
      <c r="A65" s="1"/>
      <c r="B65" s="7"/>
      <c r="C65" s="1"/>
      <c r="D65" s="1"/>
      <c r="E65" s="86"/>
      <c r="F65" s="52"/>
      <c r="G65" s="50"/>
      <c r="H65" s="50"/>
      <c r="I65" s="50"/>
      <c r="J65" s="50"/>
      <c r="K65" s="50"/>
      <c r="L65" s="50"/>
      <c r="M65" s="50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1"/>
      <c r="AO65" s="1"/>
      <c r="AP65" s="1"/>
      <c r="AQ65" s="1"/>
      <c r="AR65" s="8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4.25" customHeight="1">
      <c r="A66" s="50"/>
      <c r="B66" s="97"/>
      <c r="C66" s="50"/>
      <c r="D66" s="50"/>
      <c r="E66" s="50"/>
      <c r="F66" s="60" t="s">
        <v>87</v>
      </c>
      <c r="G66" s="50"/>
      <c r="H66" s="50"/>
      <c r="I66" s="50"/>
      <c r="J66" s="50"/>
      <c r="K66" s="50"/>
      <c r="L66" s="50"/>
      <c r="M66" s="50"/>
      <c r="N66" s="28"/>
      <c r="O66" s="28"/>
      <c r="P66" s="28"/>
      <c r="Q66" s="28"/>
      <c r="R66" s="64" t="s">
        <v>88</v>
      </c>
      <c r="S66" s="28"/>
      <c r="T66" s="28"/>
      <c r="U66" s="28"/>
      <c r="V66" s="28"/>
      <c r="W66" s="28"/>
      <c r="X66" s="28"/>
      <c r="Y66" s="64" t="s">
        <v>89</v>
      </c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50"/>
      <c r="AO66" s="50"/>
      <c r="AP66" s="50"/>
      <c r="AQ66" s="50"/>
      <c r="AR66" s="98"/>
      <c r="AS66" s="50"/>
      <c r="AT66" s="50"/>
      <c r="AU66" s="50"/>
      <c r="AV66" s="50"/>
      <c r="AW66" s="50"/>
      <c r="AX66" s="50"/>
      <c r="AY66" s="50"/>
      <c r="AZ66" s="50"/>
      <c r="BA66" s="50"/>
    </row>
    <row r="67" spans="1:53" ht="17.25" customHeight="1">
      <c r="A67" s="1"/>
      <c r="B67" s="7"/>
      <c r="C67" s="1"/>
      <c r="D67" s="1"/>
      <c r="E67" s="1"/>
      <c r="F67" s="99" t="str">
        <f>'Input Sheet - C &amp;C'!C38</f>
        <v/>
      </c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1"/>
      <c r="R67" s="19" t="str">
        <f>LEFT('Input Sheet - C &amp;C'!C39,1)</f>
        <v/>
      </c>
      <c r="S67" s="19" t="str">
        <f>MID('Input Sheet - C &amp;C'!C39,2,1)</f>
        <v/>
      </c>
      <c r="T67" s="19" t="str">
        <f>MID('Input Sheet - C &amp;C'!C39,3,1)</f>
        <v/>
      </c>
      <c r="U67" s="19" t="str">
        <f>MID('Input Sheet - C &amp;C'!C39,4,1)</f>
        <v/>
      </c>
      <c r="V67" s="19" t="str">
        <f>MID('Input Sheet - C &amp;C'!C39,5,1)</f>
        <v/>
      </c>
      <c r="W67" s="19" t="str">
        <f>MID('Input Sheet - C &amp;C'!C39,6,1)</f>
        <v/>
      </c>
      <c r="X67" s="19" t="str">
        <f>MID('Input Sheet - C &amp;C'!C39,7,1)</f>
        <v/>
      </c>
      <c r="Y67" s="99" t="str">
        <f>'Input Sheet - C &amp;C'!C40</f>
        <v/>
      </c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1"/>
      <c r="AN67" s="1"/>
      <c r="AO67" s="1"/>
      <c r="AP67" s="1"/>
      <c r="AQ67" s="1"/>
      <c r="AR67" s="8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6" customHeight="1">
      <c r="A68" s="50"/>
      <c r="B68" s="97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7"/>
      <c r="AR68" s="98"/>
      <c r="AS68" s="50"/>
      <c r="AT68" s="50"/>
      <c r="AU68" s="50"/>
      <c r="AV68" s="50"/>
      <c r="AW68" s="50"/>
      <c r="AX68" s="50"/>
      <c r="AY68" s="50"/>
      <c r="AZ68" s="50"/>
      <c r="BA68" s="50"/>
    </row>
    <row r="69" spans="1:53" ht="17.25" customHeight="1">
      <c r="A69" s="1"/>
      <c r="B69" s="7"/>
      <c r="C69" s="49">
        <f>IF('Input Sheet - C &amp;C'!C42="Yes",'Form - C&amp;C'!K22,0)</f>
        <v>0</v>
      </c>
      <c r="D69" s="31">
        <v>8</v>
      </c>
      <c r="E69" s="1"/>
      <c r="F69" s="31" t="s">
        <v>90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8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6" customHeight="1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8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7.25" customHeight="1">
      <c r="A71" s="1"/>
      <c r="B71" s="7"/>
      <c r="C71" s="49">
        <f>IF('Input Sheet - C &amp;C'!C44="Yes",'Form - C&amp;C'!K22,0)</f>
        <v>0</v>
      </c>
      <c r="D71" s="31">
        <v>9</v>
      </c>
      <c r="E71" s="1"/>
      <c r="F71" s="31" t="s">
        <v>91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8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3" customHeight="1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8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7.25" customHeight="1">
      <c r="A73" s="1"/>
      <c r="B73" s="7"/>
      <c r="C73" s="1"/>
      <c r="D73" s="1"/>
      <c r="E73" s="1"/>
      <c r="F73" s="1"/>
      <c r="G73" s="102" t="s">
        <v>46</v>
      </c>
      <c r="J73" s="1"/>
      <c r="K73" s="1"/>
      <c r="L73" s="102" t="s">
        <v>92</v>
      </c>
      <c r="S73" s="1"/>
      <c r="T73" s="1"/>
      <c r="U73" s="1"/>
      <c r="V73" s="102" t="s">
        <v>93</v>
      </c>
      <c r="AI73" s="1"/>
      <c r="AJ73" s="1"/>
      <c r="AK73" s="1"/>
      <c r="AL73" s="1"/>
      <c r="AM73" s="1"/>
      <c r="AN73" s="1"/>
      <c r="AO73" s="1"/>
      <c r="AP73" s="1"/>
      <c r="AQ73" s="1"/>
      <c r="AR73" s="8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3" customHeight="1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1" t="s">
        <v>94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8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7.25" customHeight="1">
      <c r="A75" s="1"/>
      <c r="B75" s="7"/>
      <c r="C75" s="1"/>
      <c r="D75" s="1"/>
      <c r="E75" s="31"/>
      <c r="F75" s="1"/>
      <c r="G75" s="88" t="str">
        <f>LEFT('Input Sheet - C &amp;C'!C45,1)</f>
        <v/>
      </c>
      <c r="H75" s="88" t="str">
        <f>MID('Input Sheet - C &amp;C'!C45,2,1)</f>
        <v/>
      </c>
      <c r="I75" s="88" t="str">
        <f>MID('Input Sheet - C &amp;C'!C45,3,1)</f>
        <v/>
      </c>
      <c r="J75" s="86"/>
      <c r="K75" s="86"/>
      <c r="L75" s="88" t="str">
        <f>LEFT('Input Sheet - C &amp;C'!C46,1)</f>
        <v/>
      </c>
      <c r="M75" s="88" t="str">
        <f>MID('Input Sheet - C &amp;C'!C46,2,1)</f>
        <v/>
      </c>
      <c r="N75" s="88" t="str">
        <f>MID('Input Sheet - C &amp;C'!C46,3,1)</f>
        <v/>
      </c>
      <c r="O75" s="88" t="str">
        <f>MID('Input Sheet - C &amp;C'!C46,4,1)</f>
        <v/>
      </c>
      <c r="P75" s="88" t="str">
        <f>MID('Input Sheet - C &amp;C'!C46,5,1)</f>
        <v/>
      </c>
      <c r="Q75" s="88" t="str">
        <f>MID('Input Sheet - C &amp;C'!C46,6,1)</f>
        <v/>
      </c>
      <c r="R75" s="88" t="str">
        <f>MID('Input Sheet - C &amp;C'!C46,7,1)</f>
        <v/>
      </c>
      <c r="S75" s="1"/>
      <c r="T75" s="1"/>
      <c r="U75" s="1"/>
      <c r="V75" s="88" t="str">
        <f>LEFT('Input Sheet - C &amp;C'!C47,1)</f>
        <v/>
      </c>
      <c r="W75" s="88" t="str">
        <f>MID('Input Sheet - C &amp;C'!C47,2,1)</f>
        <v/>
      </c>
      <c r="X75" s="88" t="str">
        <f>MID('Input Sheet - C &amp;C'!C47,3,1)</f>
        <v/>
      </c>
      <c r="Y75" s="88" t="str">
        <f>MID('Input Sheet - C &amp;C'!C47,4,1)</f>
        <v/>
      </c>
      <c r="Z75" s="88" t="str">
        <f>MID('Input Sheet - C &amp;C'!C47,5,1)</f>
        <v/>
      </c>
      <c r="AA75" s="88" t="str">
        <f>MID('Input Sheet - C &amp;C'!C47,6,1)</f>
        <v/>
      </c>
      <c r="AB75" s="88" t="str">
        <f>MID('Input Sheet - C &amp;C'!C47,7,1)</f>
        <v/>
      </c>
      <c r="AC75" s="88" t="str">
        <f>MID('Input Sheet - C &amp;C'!C47,8,1)</f>
        <v/>
      </c>
      <c r="AD75" s="88" t="str">
        <f>MID('Input Sheet - C &amp;C'!C47,9,1)</f>
        <v/>
      </c>
      <c r="AE75" s="88" t="str">
        <f>MID('Input Sheet - C &amp;C'!C47,10,1)</f>
        <v/>
      </c>
      <c r="AF75" s="88" t="str">
        <f>MID('Input Sheet - C &amp;C'!C47,11,1)</f>
        <v/>
      </c>
      <c r="AG75" s="88" t="str">
        <f>MID('Input Sheet - C &amp;C'!C47,12,1)</f>
        <v/>
      </c>
      <c r="AH75" s="88" t="str">
        <f>MID('Input Sheet - C &amp;C'!C47,13,1)</f>
        <v/>
      </c>
      <c r="AI75" s="1"/>
      <c r="AJ75" s="1"/>
      <c r="AK75" s="1"/>
      <c r="AL75" s="1"/>
      <c r="AM75" s="1"/>
      <c r="AN75" s="1"/>
      <c r="AO75" s="1"/>
      <c r="AP75" s="1"/>
      <c r="AQ75" s="1"/>
      <c r="AR75" s="8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4.5" customHeight="1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8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7.25" customHeight="1">
      <c r="A77" s="1"/>
      <c r="B77" s="7"/>
      <c r="C77" s="1"/>
      <c r="D77" s="1"/>
      <c r="E77" s="1"/>
      <c r="F77" s="31" t="s">
        <v>49</v>
      </c>
      <c r="G77" s="1"/>
      <c r="H77" s="1"/>
      <c r="I77" s="103" t="str">
        <f>'Input Sheet - C &amp;C'!C48</f>
        <v/>
      </c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1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8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6" customHeight="1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8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7.25" customHeight="1">
      <c r="A79" s="1"/>
      <c r="B79" s="7"/>
      <c r="C79" s="49">
        <f>IF('Input Sheet - C &amp;C'!C50="Yes",'Form - C&amp;C'!K22,0)</f>
        <v>0</v>
      </c>
      <c r="D79" s="31">
        <v>10</v>
      </c>
      <c r="E79" s="1"/>
      <c r="F79" s="31" t="s">
        <v>95</v>
      </c>
      <c r="G79" s="1"/>
      <c r="H79" s="1"/>
      <c r="I79" s="1"/>
      <c r="J79" s="1"/>
      <c r="K79" s="1"/>
      <c r="L79" s="1"/>
      <c r="M79" s="1"/>
      <c r="N79" s="19" t="str">
        <f>LEFT('Input Sheet - C &amp;C'!C51,1)</f>
        <v/>
      </c>
      <c r="O79" s="19" t="str">
        <f>MID('Input Sheet - C &amp;C'!C51,2,1)</f>
        <v/>
      </c>
      <c r="P79" s="19" t="str">
        <f>MID('Input Sheet - C &amp;C'!C51,3,1)</f>
        <v/>
      </c>
      <c r="Q79" s="19" t="str">
        <f>MID('Input Sheet - C &amp;C'!C51,4,1)</f>
        <v/>
      </c>
      <c r="R79" s="19" t="str">
        <f>MID('Input Sheet - C &amp;C'!C51,5,1)</f>
        <v/>
      </c>
      <c r="S79" s="19" t="str">
        <f>MID('Input Sheet - C &amp;C'!C51,6,1)</f>
        <v/>
      </c>
      <c r="T79" s="19" t="str">
        <f>MID('Input Sheet - C &amp;C'!C51,7,1)</f>
        <v/>
      </c>
      <c r="U79" s="19" t="str">
        <f>MID('Input Sheet - C &amp;C'!C51,8,1)</f>
        <v/>
      </c>
      <c r="V79" s="19" t="str">
        <f>MID('Input Sheet - C &amp;C'!C51,9,1)</f>
        <v/>
      </c>
      <c r="W79" s="19" t="str">
        <f>MID('Input Sheet - C &amp;C'!C51,10,1)</f>
        <v/>
      </c>
      <c r="X79" s="19" t="str">
        <f>MID('Input Sheet - C &amp;C'!C51,11,1)</f>
        <v/>
      </c>
      <c r="Y79" s="19" t="str">
        <f>MID('Input Sheet - C &amp;C'!C51,12,1)</f>
        <v/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8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6" customHeight="1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8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 customHeight="1">
      <c r="A81" s="1"/>
      <c r="B81" s="7"/>
      <c r="C81" s="49">
        <f>IF('Input Sheet - C &amp;C'!C53="Yes",'Form - C&amp;C'!K22,0)</f>
        <v>0</v>
      </c>
      <c r="D81" s="31">
        <v>11</v>
      </c>
      <c r="E81" s="1"/>
      <c r="F81" s="31" t="s">
        <v>96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8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3" customHeight="1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8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7.25" customHeight="1">
      <c r="A83" s="1"/>
      <c r="B83" s="7"/>
      <c r="C83" s="1"/>
      <c r="D83" s="1"/>
      <c r="E83" s="31" t="s">
        <v>53</v>
      </c>
      <c r="F83" s="85"/>
      <c r="G83" s="19" t="str">
        <f>LEFT('Input Sheet - C &amp;C'!C54,1)</f>
        <v/>
      </c>
      <c r="H83" s="19" t="str">
        <f>MID('Input Sheet - C &amp;C'!C54,2,1)</f>
        <v/>
      </c>
      <c r="I83" s="19" t="str">
        <f>MID('Input Sheet - C &amp;C'!C54,3,1)</f>
        <v/>
      </c>
      <c r="J83" s="19" t="str">
        <f>MID('Input Sheet - C &amp;C'!C54,4,1)</f>
        <v/>
      </c>
      <c r="K83" s="19" t="str">
        <f>MID('Input Sheet - C &amp;C'!C54,5,1)</f>
        <v/>
      </c>
      <c r="L83" s="19" t="str">
        <f>MID('Input Sheet - C &amp;C'!C54,6,1)</f>
        <v/>
      </c>
      <c r="M83" s="19" t="str">
        <f>MID('Input Sheet - C &amp;C'!C54,7,1)</f>
        <v/>
      </c>
      <c r="N83" s="19" t="str">
        <f>MID('Input Sheet - C &amp;C'!C54,8,1)</f>
        <v/>
      </c>
      <c r="O83" s="19" t="str">
        <f>MID('Input Sheet - C &amp;C'!C54,9,1)</f>
        <v/>
      </c>
      <c r="P83" s="19" t="str">
        <f>MID('Input Sheet - C &amp;C'!C54,10,1)</f>
        <v/>
      </c>
      <c r="Q83" s="86"/>
      <c r="R83" s="86"/>
      <c r="S83" s="86"/>
      <c r="T83" s="86"/>
      <c r="U83" s="86"/>
      <c r="V83" s="1"/>
      <c r="W83" s="31" t="s">
        <v>55</v>
      </c>
      <c r="X83" s="1"/>
      <c r="Y83" s="19" t="str">
        <f>LEFT(('Input Sheet - C &amp;C'!C56),1)</f>
        <v/>
      </c>
      <c r="Z83" s="19" t="str">
        <f>MID(('Input Sheet - C &amp;C'!C56),2,1)</f>
        <v/>
      </c>
      <c r="AA83" s="19" t="str">
        <f>MID(('Input Sheet - C &amp;C'!C56),3,1)</f>
        <v/>
      </c>
      <c r="AB83" s="19" t="str">
        <f>MID(('Input Sheet - C &amp;C'!C56),4,1)</f>
        <v/>
      </c>
      <c r="AC83" s="19" t="str">
        <f>MID(('Input Sheet - C &amp;C'!C56),5,1)</f>
        <v/>
      </c>
      <c r="AD83" s="19" t="str">
        <f>MID(('Input Sheet - C &amp;C'!C56),6,1)</f>
        <v/>
      </c>
      <c r="AE83" s="19" t="str">
        <f>MID(('Input Sheet - C &amp;C'!C56),7,1)</f>
        <v/>
      </c>
      <c r="AF83" s="19" t="str">
        <f>MID(('Input Sheet - C &amp;C'!C56),8,1)</f>
        <v/>
      </c>
      <c r="AG83" s="19" t="str">
        <f>MID(('Input Sheet - C &amp;C'!C56),9,1)</f>
        <v/>
      </c>
      <c r="AH83" s="19" t="str">
        <f>MID(('Input Sheet - C &amp;C'!C56),10,1)</f>
        <v/>
      </c>
      <c r="AI83" s="1"/>
      <c r="AJ83" s="1"/>
      <c r="AK83" s="1"/>
      <c r="AL83" s="1"/>
      <c r="AM83" s="1"/>
      <c r="AN83" s="1"/>
      <c r="AO83" s="1"/>
      <c r="AP83" s="1"/>
      <c r="AQ83" s="1"/>
      <c r="AR83" s="8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3.5" customHeight="1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8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7.25" customHeight="1">
      <c r="A85" s="1"/>
      <c r="B85" s="7"/>
      <c r="C85" s="1"/>
      <c r="D85" s="1"/>
      <c r="E85" s="31" t="s">
        <v>54</v>
      </c>
      <c r="F85" s="1"/>
      <c r="G85" s="19" t="str">
        <f>LEFT('Input Sheet - C &amp;C'!C55,1)</f>
        <v/>
      </c>
      <c r="H85" s="19" t="str">
        <f>MID('Input Sheet - C &amp;C'!C55,2,1)</f>
        <v/>
      </c>
      <c r="I85" s="19" t="str">
        <f>MID('Input Sheet - C &amp;C'!C55,3,1)</f>
        <v/>
      </c>
      <c r="J85" s="19" t="str">
        <f>MID('Input Sheet - C &amp;C'!C55,4,1)</f>
        <v/>
      </c>
      <c r="K85" s="19" t="str">
        <f>MID('Input Sheet - C &amp;C'!C55,5,1)</f>
        <v/>
      </c>
      <c r="L85" s="19" t="str">
        <f>MID('Input Sheet - C &amp;C'!C55,6,1)</f>
        <v/>
      </c>
      <c r="M85" s="19" t="str">
        <f>MID('Input Sheet - C &amp;C'!C55,7,1)</f>
        <v/>
      </c>
      <c r="N85" s="19" t="str">
        <f>MID('Input Sheet - C &amp;C'!C55,8,1)</f>
        <v/>
      </c>
      <c r="O85" s="19" t="str">
        <f>MID('Input Sheet - C &amp;C'!C55,9,1)</f>
        <v/>
      </c>
      <c r="P85" s="19" t="str">
        <f>MID('Input Sheet - C &amp;C'!C55,10,1)</f>
        <v/>
      </c>
      <c r="Q85" s="86"/>
      <c r="R85" s="86"/>
      <c r="S85" s="86"/>
      <c r="T85" s="86"/>
      <c r="U85" s="86"/>
      <c r="V85" s="1"/>
      <c r="W85" s="31" t="s">
        <v>56</v>
      </c>
      <c r="X85" s="1"/>
      <c r="Y85" s="19" t="str">
        <f>LEFT(('Input Sheet - C &amp;C'!C57),1)</f>
        <v/>
      </c>
      <c r="Z85" s="19" t="str">
        <f>MID(('Input Sheet - C &amp;C'!C57),2,1)</f>
        <v/>
      </c>
      <c r="AA85" s="19" t="str">
        <f>MID(('Input Sheet - C &amp;C'!C57),3,1)</f>
        <v/>
      </c>
      <c r="AB85" s="19" t="str">
        <f>MID(('Input Sheet - C &amp;C'!C57),4,1)</f>
        <v/>
      </c>
      <c r="AC85" s="19" t="str">
        <f>MID(('Input Sheet - C &amp;C'!C57),5,1)</f>
        <v/>
      </c>
      <c r="AD85" s="19" t="str">
        <f>MID(('Input Sheet - C &amp;C'!C57),6,1)</f>
        <v/>
      </c>
      <c r="AE85" s="19" t="str">
        <f>MID(('Input Sheet - C &amp;C'!C57),7,1)</f>
        <v/>
      </c>
      <c r="AF85" s="19" t="str">
        <f>MID(('Input Sheet - C &amp;C'!C57),8,1)</f>
        <v/>
      </c>
      <c r="AG85" s="19" t="str">
        <f>MID(('Input Sheet - C &amp;C'!C57),9,1)</f>
        <v/>
      </c>
      <c r="AH85" s="19" t="str">
        <f>MID(('Input Sheet - C &amp;C'!C57),10,1)</f>
        <v/>
      </c>
      <c r="AI85" s="1"/>
      <c r="AJ85" s="1"/>
      <c r="AK85" s="1"/>
      <c r="AL85" s="1"/>
      <c r="AM85" s="1"/>
      <c r="AN85" s="1"/>
      <c r="AO85" s="1"/>
      <c r="AP85" s="1"/>
      <c r="AQ85" s="1"/>
      <c r="AR85" s="8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6" customHeight="1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8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7.25" customHeight="1">
      <c r="A87" s="1"/>
      <c r="B87" s="7"/>
      <c r="C87" s="49">
        <f>IF('Input Sheet - C &amp;C'!C59="Yes",'Form - C&amp;C'!K22,0)</f>
        <v>0</v>
      </c>
      <c r="D87" s="31">
        <v>12</v>
      </c>
      <c r="E87" s="1"/>
      <c r="F87" s="31" t="s">
        <v>97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8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3" customHeight="1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8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7.25" customHeight="1">
      <c r="A89" s="1"/>
      <c r="B89" s="7"/>
      <c r="C89" s="1"/>
      <c r="D89" s="1"/>
      <c r="E89" s="1"/>
      <c r="F89" s="105" t="s">
        <v>98</v>
      </c>
      <c r="G89" s="1"/>
      <c r="H89" s="106" t="str">
        <f>'Input Sheet - C &amp;C'!C60</f>
        <v/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1"/>
      <c r="W89" s="105" t="s">
        <v>99</v>
      </c>
      <c r="X89" s="1"/>
      <c r="Y89" s="1"/>
      <c r="Z89" s="1"/>
      <c r="AA89" s="1"/>
      <c r="AB89" s="1"/>
      <c r="AC89" s="1"/>
      <c r="AD89" s="106" t="str">
        <f>'Input Sheet - C &amp;C'!C61</f>
        <v/>
      </c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1"/>
      <c r="AQ89" s="1"/>
      <c r="AR89" s="8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6" customHeight="1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8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7.25" customHeight="1">
      <c r="A91" s="1"/>
      <c r="B91" s="7"/>
      <c r="C91" s="1"/>
      <c r="D91" s="1"/>
      <c r="E91" s="1"/>
      <c r="F91" s="105" t="s">
        <v>100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8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6" customHeight="1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8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5.75" customHeight="1">
      <c r="A93" s="1"/>
      <c r="B93" s="7"/>
      <c r="C93" s="1"/>
      <c r="D93" s="1"/>
      <c r="E93" s="1"/>
      <c r="F93" s="105" t="s">
        <v>101</v>
      </c>
      <c r="G93" s="85"/>
      <c r="H93" s="85"/>
      <c r="I93" s="85"/>
      <c r="J93" s="85"/>
      <c r="K93" s="107" t="str">
        <f>LEFT('Input Sheet - C &amp;C'!C62,1)</f>
        <v/>
      </c>
      <c r="L93" s="105" t="s">
        <v>102</v>
      </c>
      <c r="M93" s="1"/>
      <c r="N93" s="1"/>
      <c r="O93" s="1"/>
      <c r="P93" s="1"/>
      <c r="Q93" s="1"/>
      <c r="R93" s="85"/>
      <c r="S93" s="85"/>
      <c r="T93" s="1"/>
      <c r="U93" s="85"/>
      <c r="V93" s="85"/>
      <c r="W93" s="85"/>
      <c r="X93" s="85"/>
      <c r="Y93" s="85"/>
      <c r="Z93" s="85"/>
      <c r="AA93" s="8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85"/>
      <c r="AP93" s="85"/>
      <c r="AQ93" s="85"/>
      <c r="AR93" s="108"/>
      <c r="AS93" s="85"/>
      <c r="AT93" s="85"/>
      <c r="AU93" s="1"/>
      <c r="AV93" s="1"/>
      <c r="AW93" s="1"/>
      <c r="AX93" s="1"/>
      <c r="AY93" s="1"/>
      <c r="AZ93" s="1"/>
      <c r="BA93" s="1"/>
    </row>
    <row r="94" spans="1:53" ht="9" customHeight="1">
      <c r="A94" s="1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8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7.25" customHeight="1">
      <c r="A95" s="1"/>
      <c r="B95" s="7"/>
      <c r="C95" s="1"/>
      <c r="D95" s="1"/>
      <c r="E95" s="1"/>
      <c r="F95" s="31" t="s">
        <v>61</v>
      </c>
      <c r="G95" s="1"/>
      <c r="H95" s="109" t="str">
        <f>'Input Sheet - C &amp;C'!C63</f>
        <v/>
      </c>
      <c r="I95" s="100"/>
      <c r="J95" s="100"/>
      <c r="K95" s="100"/>
      <c r="L95" s="100"/>
      <c r="M95" s="100"/>
      <c r="N95" s="100"/>
      <c r="O95" s="100"/>
      <c r="P95" s="100"/>
      <c r="Q95" s="10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5"/>
      <c r="AP95" s="1"/>
      <c r="AQ95" s="1"/>
      <c r="AR95" s="8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7.25" customHeight="1">
      <c r="A96" s="1"/>
      <c r="B96" s="7"/>
      <c r="C96" s="1"/>
      <c r="D96" s="1"/>
      <c r="E96" s="1"/>
      <c r="F96" s="1"/>
      <c r="G96" s="1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7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8"/>
      <c r="AP96" s="1"/>
      <c r="AQ96" s="1"/>
      <c r="AR96" s="8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7.25" customHeight="1">
      <c r="A97" s="1"/>
      <c r="B97" s="7"/>
      <c r="C97" s="1"/>
      <c r="D97" s="1"/>
      <c r="E97" s="1"/>
      <c r="F97" s="1"/>
      <c r="G97" s="1"/>
      <c r="H97" s="87" t="s">
        <v>70</v>
      </c>
      <c r="I97" s="87" t="s">
        <v>70</v>
      </c>
      <c r="J97" s="87" t="s">
        <v>71</v>
      </c>
      <c r="K97" s="87" t="s">
        <v>71</v>
      </c>
      <c r="L97" s="87" t="s">
        <v>72</v>
      </c>
      <c r="M97" s="87" t="s">
        <v>72</v>
      </c>
      <c r="N97" s="87" t="s">
        <v>72</v>
      </c>
      <c r="O97" s="87" t="s">
        <v>72</v>
      </c>
      <c r="P97" s="86"/>
      <c r="Q97" s="38"/>
      <c r="R97" s="86"/>
      <c r="S97" s="86"/>
      <c r="T97" s="38"/>
      <c r="U97" s="86"/>
      <c r="V97" s="86"/>
      <c r="W97" s="86"/>
      <c r="X97" s="86"/>
      <c r="Y97" s="1"/>
      <c r="Z97" s="1"/>
      <c r="AA97" s="1"/>
      <c r="AB97" s="1"/>
      <c r="AC97" s="1"/>
      <c r="AD97" s="7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8"/>
      <c r="AP97" s="1"/>
      <c r="AQ97" s="1"/>
      <c r="AR97" s="8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7.25" customHeight="1">
      <c r="A98" s="1"/>
      <c r="B98" s="7"/>
      <c r="C98" s="1"/>
      <c r="D98" s="1"/>
      <c r="E98" s="1"/>
      <c r="F98" s="31" t="s">
        <v>103</v>
      </c>
      <c r="G98" s="1"/>
      <c r="H98" s="19" t="str">
        <f>LEFT('Input Sheet - C &amp;C'!C64,1)</f>
        <v/>
      </c>
      <c r="I98" s="19" t="str">
        <f>MID('Input Sheet - C &amp;C'!C64,2,1)</f>
        <v/>
      </c>
      <c r="J98" s="19" t="str">
        <f>MID('Input Sheet - C &amp;C'!C64,3,1)</f>
        <v/>
      </c>
      <c r="K98" s="19" t="str">
        <f>MID('Input Sheet - C &amp;C'!C64,4,1)</f>
        <v/>
      </c>
      <c r="L98" s="19" t="str">
        <f>MID('Input Sheet - C &amp;C'!C64,5,1)</f>
        <v/>
      </c>
      <c r="M98" s="19" t="str">
        <f>MID('Input Sheet - C &amp;C'!C64,6,1)</f>
        <v/>
      </c>
      <c r="N98" s="19" t="str">
        <f>MID('Input Sheet - C &amp;C'!C64,7,1)</f>
        <v/>
      </c>
      <c r="O98" s="19" t="str">
        <f>MID('Input Sheet - C &amp;C'!C64,8,1)</f>
        <v/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7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8"/>
      <c r="AP98" s="1"/>
      <c r="AQ98" s="1"/>
      <c r="AR98" s="8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3.5" customHeight="1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32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4"/>
      <c r="AP99" s="1"/>
      <c r="AQ99" s="1"/>
      <c r="AR99" s="8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 customHeight="1">
      <c r="A100" s="1"/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37" t="s">
        <v>104</v>
      </c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6"/>
      <c r="AP100" s="1"/>
      <c r="AQ100" s="1"/>
      <c r="AR100" s="8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3.5" customHeight="1">
      <c r="A101" s="1"/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43" t="s">
        <v>105</v>
      </c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5"/>
      <c r="AP101" s="1"/>
      <c r="AQ101" s="1"/>
      <c r="AR101" s="8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3.5" customHeight="1">
      <c r="A102" s="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4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1:5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1: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1:5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1:5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1:5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1:5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1:5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1:5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1:5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1:5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1:5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1:5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1:5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1:5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1:5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1:5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1:5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1:5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1:5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1:5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1:5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1:5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1:5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1:5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1:5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1:5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1:5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1:5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1:5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1:5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1:5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1:5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1:5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1:5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1:5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1:5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1:5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1:5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1:5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1:5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1:5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1:5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1:5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1:5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1:5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1:5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1:5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1:5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1:5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1:5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1:5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1:5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1:5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1:5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1:5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1:5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1:5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1:5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1:5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1:5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1:5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1:5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1:5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1:5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1:5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1:5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1:5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1:5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1:5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1:5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1:5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1:5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1:5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1:5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1:5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1:5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1:5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1:5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1:5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1:5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1:5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1:5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1:5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1:5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1:5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1:53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1:53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1:53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1:53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1:53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1:53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1:5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1:53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1:53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1:53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1:53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1:53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1:53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1:53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1:53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1:53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1: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1:53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1:53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1:53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1:53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1:53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1:53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1:53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1:53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1:53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1:5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1:53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1:53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1:53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1:53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1:53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1:53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1:53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1:53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1:53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1:5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1:53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1:53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1:53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1:53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1:53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1:53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1:53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1:53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1:53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1:5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1:53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1:53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1:53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1:53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1:53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1:53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1:53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1:53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1:53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1:5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1:53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1:53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1:53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1:53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1:53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1:53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1:53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</sheetData>
  <mergeCells count="26">
    <mergeCell ref="D7:I7"/>
    <mergeCell ref="D8:I8"/>
    <mergeCell ref="C17:K17"/>
    <mergeCell ref="AI17:AQ18"/>
    <mergeCell ref="C18:K18"/>
    <mergeCell ref="D6:I6"/>
    <mergeCell ref="AK6:AP6"/>
    <mergeCell ref="AK7:AP7"/>
    <mergeCell ref="AK8:AP8"/>
    <mergeCell ref="F67:Q67"/>
    <mergeCell ref="Y67:AM67"/>
    <mergeCell ref="L41:M41"/>
    <mergeCell ref="O41:P41"/>
    <mergeCell ref="D9:I9"/>
    <mergeCell ref="AI27:AR28"/>
    <mergeCell ref="AK9:AP9"/>
    <mergeCell ref="R41:U41"/>
    <mergeCell ref="L73:R73"/>
    <mergeCell ref="G73:I73"/>
    <mergeCell ref="I77:AE77"/>
    <mergeCell ref="V73:AH73"/>
    <mergeCell ref="H89:V89"/>
    <mergeCell ref="AD89:AP89"/>
    <mergeCell ref="H95:Q95"/>
    <mergeCell ref="AD101:AO101"/>
    <mergeCell ref="AD100:AO10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2:C70"/>
  <sheetViews>
    <sheetView showGridLines="0" workbookViewId="0" topLeftCell="A1"/>
  </sheetViews>
  <sheetFormatPr defaultColWidth="14.421875" defaultRowHeight="15" customHeight="1"/>
  <cols>
    <col min="1" max="1" width="2.7109375" style="0" customWidth="1"/>
    <col min="2" max="2" width="51.421875" style="0" customWidth="1"/>
    <col min="3" max="3" width="49.00390625" style="0" customWidth="1"/>
    <col min="4" max="26" width="8.00390625" style="0" customWidth="1"/>
  </cols>
  <sheetData>
    <row r="1" ht="7.5" customHeight="1"/>
    <row r="2" spans="2:3" ht="18" customHeight="1">
      <c r="B2" s="4" t="s">
        <v>0</v>
      </c>
      <c r="C2" s="6"/>
    </row>
    <row r="3" spans="2:3" ht="13.5" customHeight="1">
      <c r="B3" s="7"/>
      <c r="C3" s="8"/>
    </row>
    <row r="4" spans="2:3" ht="16.5" customHeight="1">
      <c r="B4" s="10" t="s">
        <v>2</v>
      </c>
      <c r="C4" s="13"/>
    </row>
    <row r="5" spans="2:3" ht="16.5" customHeight="1">
      <c r="B5" s="15"/>
      <c r="C5" s="16"/>
    </row>
    <row r="6" spans="2:3" ht="13.5" customHeight="1">
      <c r="B6" s="1"/>
      <c r="C6" s="17"/>
    </row>
    <row r="7" spans="1:3" ht="15.75" customHeight="1">
      <c r="A7" s="1">
        <v>1</v>
      </c>
      <c r="B7" s="18" t="s">
        <v>7</v>
      </c>
      <c r="C7" s="20"/>
    </row>
    <row r="8" spans="1:3" ht="12.75" customHeight="1">
      <c r="A8" s="1"/>
      <c r="B8" s="21" t="s">
        <v>8</v>
      </c>
      <c r="C8" s="22"/>
    </row>
    <row r="9" spans="1:3" ht="12.75" customHeight="1">
      <c r="A9" s="1"/>
      <c r="B9" s="21" t="s">
        <v>9</v>
      </c>
      <c r="C9" s="22"/>
    </row>
    <row r="10" spans="1:3" ht="12.75" customHeight="1">
      <c r="A10" s="1"/>
      <c r="B10" s="21" t="s">
        <v>10</v>
      </c>
      <c r="C10" s="22"/>
    </row>
    <row r="11" spans="1:3" ht="12.75" customHeight="1">
      <c r="A11" s="1"/>
      <c r="B11" s="21" t="s">
        <v>11</v>
      </c>
      <c r="C11" s="22"/>
    </row>
    <row r="12" spans="1:3" ht="13.5" customHeight="1">
      <c r="A12" s="1"/>
      <c r="B12" s="23" t="s">
        <v>12</v>
      </c>
      <c r="C12" s="24"/>
    </row>
    <row r="13" spans="1:3" ht="13.5" customHeight="1">
      <c r="A13" s="1"/>
      <c r="B13" s="1"/>
      <c r="C13" s="1"/>
    </row>
    <row r="14" spans="1:3" ht="15.75" customHeight="1">
      <c r="A14" s="1">
        <v>2</v>
      </c>
      <c r="B14" s="18" t="s">
        <v>13</v>
      </c>
      <c r="C14" s="20"/>
    </row>
    <row r="15" spans="1:3" ht="12.75" customHeight="1">
      <c r="A15" s="1"/>
      <c r="B15" s="21" t="s">
        <v>9</v>
      </c>
      <c r="C15" s="22"/>
    </row>
    <row r="16" spans="1:3" ht="12.75" customHeight="1">
      <c r="A16" s="1"/>
      <c r="B16" s="21" t="s">
        <v>10</v>
      </c>
      <c r="C16" s="22"/>
    </row>
    <row r="17" spans="1:3" ht="13.5" customHeight="1">
      <c r="A17" s="1"/>
      <c r="B17" s="23" t="s">
        <v>11</v>
      </c>
      <c r="C17" s="24"/>
    </row>
    <row r="18" spans="1:3" ht="13.5" customHeight="1">
      <c r="A18" s="1"/>
      <c r="B18" s="1"/>
      <c r="C18" s="1"/>
    </row>
    <row r="19" spans="1:3" ht="15.75" customHeight="1">
      <c r="A19" s="1">
        <v>3</v>
      </c>
      <c r="B19" s="18" t="s">
        <v>14</v>
      </c>
      <c r="C19" s="25"/>
    </row>
    <row r="20" spans="1:3" ht="39" customHeight="1">
      <c r="A20" s="1"/>
      <c r="B20" s="26" t="s">
        <v>15</v>
      </c>
      <c r="C20" s="27"/>
    </row>
    <row r="21" spans="1:3" ht="13.5" customHeight="1">
      <c r="A21" s="1"/>
      <c r="B21" s="29" t="s">
        <v>16</v>
      </c>
      <c r="C21" s="30"/>
    </row>
    <row r="22" spans="1:3" ht="13.5" customHeight="1">
      <c r="A22" s="1"/>
      <c r="B22" s="1"/>
      <c r="C22" s="1"/>
    </row>
    <row r="23" spans="1:3" ht="15.75" customHeight="1">
      <c r="A23" s="1">
        <v>4</v>
      </c>
      <c r="B23" s="18" t="s">
        <v>19</v>
      </c>
      <c r="C23" s="25"/>
    </row>
    <row r="24" spans="1:3" ht="13.5" customHeight="1">
      <c r="A24" s="1"/>
      <c r="B24" s="35" t="s">
        <v>20</v>
      </c>
      <c r="C24" s="36"/>
    </row>
    <row r="25" spans="1:3" ht="13.5" customHeight="1">
      <c r="A25" s="1"/>
      <c r="B25" s="1"/>
      <c r="C25" s="38"/>
    </row>
    <row r="26" spans="1:3" ht="16.5" customHeight="1">
      <c r="A26" s="1">
        <v>5</v>
      </c>
      <c r="B26" s="40" t="s">
        <v>22</v>
      </c>
      <c r="C26" s="42"/>
    </row>
    <row r="27" spans="1:3" ht="13.5" customHeight="1">
      <c r="A27" s="1"/>
      <c r="B27" s="1"/>
      <c r="C27" s="1"/>
    </row>
    <row r="28" spans="1:3" ht="16.5" customHeight="1">
      <c r="A28" s="1">
        <v>6</v>
      </c>
      <c r="B28" s="63" t="s">
        <v>24</v>
      </c>
      <c r="C28" s="42"/>
    </row>
    <row r="29" spans="1:3" ht="13.5" customHeight="1">
      <c r="A29" s="1"/>
      <c r="B29" s="1"/>
      <c r="C29" s="1"/>
    </row>
    <row r="30" spans="1:3" ht="15.75" customHeight="1">
      <c r="A30" s="1">
        <v>7</v>
      </c>
      <c r="B30" s="18" t="s">
        <v>33</v>
      </c>
      <c r="C30" s="65"/>
    </row>
    <row r="31" spans="1:3" ht="12.75" customHeight="1">
      <c r="A31" s="1"/>
      <c r="B31" s="21" t="s">
        <v>34</v>
      </c>
      <c r="C31" s="66"/>
    </row>
    <row r="32" spans="1:3" ht="12.75" customHeight="1">
      <c r="A32" s="1"/>
      <c r="B32" s="21" t="s">
        <v>35</v>
      </c>
      <c r="C32" s="66"/>
    </row>
    <row r="33" spans="1:3" ht="12.75" customHeight="1">
      <c r="A33" s="1"/>
      <c r="B33" s="21" t="s">
        <v>36</v>
      </c>
      <c r="C33" s="66"/>
    </row>
    <row r="34" spans="1:3" ht="12.75" customHeight="1">
      <c r="A34" s="1"/>
      <c r="B34" s="21" t="s">
        <v>37</v>
      </c>
      <c r="C34" s="66"/>
    </row>
    <row r="35" spans="1:3" ht="12.75" customHeight="1">
      <c r="A35" s="1"/>
      <c r="B35" s="21" t="s">
        <v>38</v>
      </c>
      <c r="C35" s="66"/>
    </row>
    <row r="36" spans="1:3" ht="12.75" customHeight="1">
      <c r="A36" s="1"/>
      <c r="B36" s="21" t="s">
        <v>39</v>
      </c>
      <c r="C36" s="66"/>
    </row>
    <row r="37" spans="1:3" ht="12.75" customHeight="1">
      <c r="A37" s="1"/>
      <c r="B37" s="21" t="s">
        <v>40</v>
      </c>
      <c r="C37" s="66"/>
    </row>
    <row r="38" spans="1:3" ht="12.75" customHeight="1">
      <c r="A38" s="1"/>
      <c r="B38" s="21" t="s">
        <v>41</v>
      </c>
      <c r="C38" s="66"/>
    </row>
    <row r="39" spans="1:3" ht="12.75" customHeight="1">
      <c r="A39" s="1"/>
      <c r="B39" s="67" t="s">
        <v>42</v>
      </c>
      <c r="C39" s="68"/>
    </row>
    <row r="40" spans="1:3" ht="13.5" customHeight="1">
      <c r="A40" s="1"/>
      <c r="B40" s="23" t="s">
        <v>43</v>
      </c>
      <c r="C40" s="36"/>
    </row>
    <row r="41" spans="1:3" ht="13.5" customHeight="1">
      <c r="A41" s="1"/>
      <c r="B41" s="1"/>
      <c r="C41" s="1"/>
    </row>
    <row r="42" spans="1:3" ht="13.5" customHeight="1">
      <c r="A42" s="1">
        <v>8</v>
      </c>
      <c r="B42" s="69" t="s">
        <v>44</v>
      </c>
      <c r="C42" s="42"/>
    </row>
    <row r="43" spans="1:3" ht="13.5" customHeight="1">
      <c r="A43" s="1"/>
      <c r="B43" s="1"/>
      <c r="C43" s="1"/>
    </row>
    <row r="44" spans="1:3" ht="15.75" customHeight="1">
      <c r="A44" s="1">
        <v>9</v>
      </c>
      <c r="B44" s="18" t="s">
        <v>45</v>
      </c>
      <c r="C44" s="25"/>
    </row>
    <row r="45" spans="1:3" ht="12.75" customHeight="1">
      <c r="A45" s="1"/>
      <c r="B45" s="70" t="s">
        <v>46</v>
      </c>
      <c r="C45" s="71"/>
    </row>
    <row r="46" spans="1:3" ht="12.75" customHeight="1">
      <c r="A46" s="1"/>
      <c r="B46" s="21" t="s">
        <v>47</v>
      </c>
      <c r="C46" s="72"/>
    </row>
    <row r="47" spans="1:3" ht="12.75" customHeight="1">
      <c r="A47" s="1"/>
      <c r="B47" s="21" t="s">
        <v>48</v>
      </c>
      <c r="C47" s="72"/>
    </row>
    <row r="48" spans="1:3" ht="13.5" customHeight="1">
      <c r="A48" s="1"/>
      <c r="B48" s="23" t="s">
        <v>49</v>
      </c>
      <c r="C48" s="73"/>
    </row>
    <row r="49" spans="1:3" ht="13.5" customHeight="1">
      <c r="A49" s="1"/>
      <c r="B49" s="1"/>
      <c r="C49" s="1"/>
    </row>
    <row r="50" spans="1:3" ht="15.75" customHeight="1">
      <c r="A50" s="1">
        <v>10</v>
      </c>
      <c r="B50" s="18" t="s">
        <v>50</v>
      </c>
      <c r="C50" s="25"/>
    </row>
    <row r="51" spans="1:3" ht="13.5" customHeight="1">
      <c r="A51" s="1"/>
      <c r="B51" s="74" t="s">
        <v>51</v>
      </c>
      <c r="C51" s="75"/>
    </row>
    <row r="52" spans="1:3" ht="13.5" customHeight="1">
      <c r="A52" s="1"/>
      <c r="B52" s="1"/>
      <c r="C52" s="1"/>
    </row>
    <row r="53" spans="1:3" ht="15.75" customHeight="1">
      <c r="A53" s="1">
        <v>11</v>
      </c>
      <c r="B53" s="18" t="s">
        <v>52</v>
      </c>
      <c r="C53" s="25"/>
    </row>
    <row r="54" spans="1:3" ht="12.75" customHeight="1">
      <c r="A54" s="1"/>
      <c r="B54" s="21" t="s">
        <v>53</v>
      </c>
      <c r="C54" s="66"/>
    </row>
    <row r="55" spans="1:3" ht="12.75" customHeight="1">
      <c r="A55" s="1"/>
      <c r="B55" s="21" t="s">
        <v>54</v>
      </c>
      <c r="C55" s="66"/>
    </row>
    <row r="56" spans="1:3" ht="12.75" customHeight="1">
      <c r="A56" s="1"/>
      <c r="B56" s="21" t="s">
        <v>55</v>
      </c>
      <c r="C56" s="66"/>
    </row>
    <row r="57" spans="1:3" ht="13.5" customHeight="1">
      <c r="A57" s="1"/>
      <c r="B57" s="23" t="s">
        <v>56</v>
      </c>
      <c r="C57" s="66"/>
    </row>
    <row r="58" spans="1:3" ht="13.5" customHeight="1">
      <c r="A58" s="1"/>
      <c r="B58" s="1"/>
      <c r="C58" s="1"/>
    </row>
    <row r="59" spans="1:3" ht="15.75" customHeight="1">
      <c r="A59" s="1">
        <v>12</v>
      </c>
      <c r="B59" s="18" t="s">
        <v>57</v>
      </c>
      <c r="C59" s="25"/>
    </row>
    <row r="60" spans="2:3" ht="12.75" customHeight="1">
      <c r="B60" s="76" t="s">
        <v>58</v>
      </c>
      <c r="C60" s="66"/>
    </row>
    <row r="61" spans="2:3" ht="12.75" customHeight="1">
      <c r="B61" s="76" t="s">
        <v>59</v>
      </c>
      <c r="C61" s="66"/>
    </row>
    <row r="62" spans="2:3" ht="12.75" customHeight="1">
      <c r="B62" s="76" t="s">
        <v>60</v>
      </c>
      <c r="C62" s="72"/>
    </row>
    <row r="63" spans="2:3" ht="12.75" customHeight="1">
      <c r="B63" s="77" t="s">
        <v>61</v>
      </c>
      <c r="C63" s="78"/>
    </row>
    <row r="64" spans="2:3" ht="13.5" customHeight="1">
      <c r="B64" s="79" t="s">
        <v>62</v>
      </c>
      <c r="C64" s="30"/>
    </row>
    <row r="65" spans="2:3" ht="12.75" customHeight="1">
      <c r="B65" s="1"/>
      <c r="C65" s="17"/>
    </row>
    <row r="66" spans="2:3" ht="12.75" customHeight="1">
      <c r="B66" s="1"/>
      <c r="C66" s="1"/>
    </row>
    <row r="67" spans="2:3" ht="12.75" customHeight="1">
      <c r="B67" s="1"/>
      <c r="C67" s="1"/>
    </row>
    <row r="68" ht="12.75" customHeight="1"/>
    <row r="69" ht="12.75" customHeight="1"/>
    <row r="70" ht="12.75" customHeight="1">
      <c r="C70" s="80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B2:C2"/>
  </mergeCells>
  <dataValidations count="6">
    <dataValidation type="list" allowBlank="1" showInputMessage="1" showErrorMessage="1" prompt=" - " sqref="C8">
      <formula1>"Shri,Smt,Kumari,M/s"</formula1>
    </dataValidation>
    <dataValidation type="list" allowBlank="1" showInputMessage="1" showErrorMessage="1" prompt=" - " sqref="C31">
      <formula1>"R,O"</formula1>
    </dataValidation>
    <dataValidation type="custom" allowBlank="1" showInputMessage="1" showErrorMessage="1" prompt=" - " sqref="C4 C54:C57">
      <formula1>AND(GTE(LEN(C4),MIN((1),(10))),LTE(LEN(C4),MAX((1),(10))))</formula1>
    </dataValidation>
    <dataValidation type="list" allowBlank="1" showInputMessage="1" showErrorMessage="1" prompt=" - " sqref="C24">
      <formula1>"Male,Female"</formula1>
    </dataValidation>
    <dataValidation type="list" allowBlank="1" showInputMessage="1" showErrorMessage="1" prompt=" - " sqref="C7 C14 C19 C23 C26 C28 C30 C42 C44 C50 C53 C59">
      <formula1>"Yes,No"</formula1>
    </dataValidation>
    <dataValidation type="list" allowBlank="1" showInputMessage="1" showErrorMessage="1" prompt=" - " sqref="C62">
      <formula1>"1.0,2.0,3.0,4.0,5.0"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